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_経営企画部（本部内共有）\001_HP更新履歴\令和４年度\160_()202303000 企画：統計情報ページ削減\データ\検査対象軽自動車保有車両数\令和3年度\"/>
    </mc:Choice>
  </mc:AlternateContent>
  <bookViews>
    <workbookView xWindow="0" yWindow="0" windowWidth="24000" windowHeight="9510"/>
  </bookViews>
  <sheets>
    <sheet name="令和3年4月末" sheetId="1" r:id="rId1"/>
    <sheet name="令和3年5月末" sheetId="2" r:id="rId2"/>
    <sheet name="令和3年6月末" sheetId="3" r:id="rId3"/>
    <sheet name="令和3年7月末" sheetId="4" r:id="rId4"/>
    <sheet name="令和3年8月末" sheetId="5" r:id="rId5"/>
    <sheet name="令和3年9月末" sheetId="6" r:id="rId6"/>
    <sheet name="令和3年10月末" sheetId="7" r:id="rId7"/>
    <sheet name="令和3年11月末" sheetId="8" r:id="rId8"/>
    <sheet name="令和3年12月末" sheetId="9" r:id="rId9"/>
    <sheet name="令和4年1月末" sheetId="10" r:id="rId10"/>
    <sheet name="令和4年2月末" sheetId="11" r:id="rId11"/>
    <sheet name="令和4年3月末" sheetId="12" r:id="rId12"/>
  </sheets>
  <definedNames>
    <definedName name="autoexec">#REF!</definedName>
    <definedName name="DATA">#REF!</definedName>
    <definedName name="PA.1">#REF!</definedName>
    <definedName name="PA.2">#REF!</definedName>
    <definedName name="PA.3">#REF!</definedName>
    <definedName name="_xlnm.Print_Area" localSheetId="6">令和3年10月末!$A$1:$X$98</definedName>
    <definedName name="_xlnm.Print_Area" localSheetId="7">令和3年11月末!$A$1:$X$98</definedName>
    <definedName name="_xlnm.Print_Area" localSheetId="8">令和3年12月末!$A$1:$X$98</definedName>
    <definedName name="_xlnm.Print_Area" localSheetId="0">令和3年4月末!$A$1:$X$98</definedName>
    <definedName name="_xlnm.Print_Area" localSheetId="1">令和3年5月末!$A$1:$X$98</definedName>
    <definedName name="_xlnm.Print_Area" localSheetId="2">令和3年6月末!$A$1:$X$98</definedName>
    <definedName name="_xlnm.Print_Area" localSheetId="3">令和3年7月末!$A$1:$X$98</definedName>
    <definedName name="_xlnm.Print_Area" localSheetId="4">令和3年8月末!$A$1:$X$98</definedName>
    <definedName name="_xlnm.Print_Area" localSheetId="5">令和3年9月末!$A$1:$X$98</definedName>
    <definedName name="_xlnm.Print_Area" localSheetId="9">令和4年1月末!$A$1:$X$98</definedName>
    <definedName name="_xlnm.Print_Area" localSheetId="10">令和4年2月末!$A$1:$X$98</definedName>
    <definedName name="_xlnm.Print_Area" localSheetId="11">令和4年3月末!$A$1:$X$98</definedName>
    <definedName name="RECORD">#REF!</definedName>
    <definedName name="スタ_ト">#REF!</definedName>
    <definedName name="ドライブ">#REF!</definedName>
    <definedName name="フアイル">#REF!</definedName>
    <definedName name="メニュ">#REF!</definedName>
    <definedName name="愛知">#REF!</definedName>
    <definedName name="愛知管内計">#REF!</definedName>
    <definedName name="印刷">#REF!</definedName>
    <definedName name="沖縄">#REF!</definedName>
    <definedName name="沖縄管内計">#REF!</definedName>
    <definedName name="記載事項変更.H">#REF!</definedName>
    <definedName name="記載事項変更.S">#REF!</definedName>
    <definedName name="宮城">#REF!</definedName>
    <definedName name="宮城管内計">#REF!</definedName>
    <definedName name="継続一般.H">#REF!</definedName>
    <definedName name="継続一般.S">#REF!</definedName>
    <definedName name="継続一般.再">#REF!</definedName>
    <definedName name="継続一般.無">#REF!</definedName>
    <definedName name="継続指定.H">#REF!</definedName>
    <definedName name="継続指定.S">#REF!</definedName>
    <definedName name="継続指定.無">#REF!</definedName>
    <definedName name="月">#REF!</definedName>
    <definedName name="月範囲">#REF!</definedName>
    <definedName name="検査証再交付">#REF!</definedName>
    <definedName name="検査証再交付.再">#REF!</definedName>
    <definedName name="検査証返納">#REF!</definedName>
    <definedName name="検査標章再交付">#REF!</definedName>
    <definedName name="検査標章再交付.無">#REF!</definedName>
    <definedName name="広島">#REF!</definedName>
    <definedName name="広島管内計">#REF!</definedName>
    <definedName name="構造変更.H">#REF!</definedName>
    <definedName name="構造変更.S">#REF!</definedName>
    <definedName name="構造変更.再">#REF!</definedName>
    <definedName name="構造変更.無">#REF!</definedName>
    <definedName name="香川">#REF!</definedName>
    <definedName name="香川管内計">#REF!</definedName>
    <definedName name="再_検_査.H">#REF!</definedName>
    <definedName name="再検査.S">#REF!</definedName>
    <definedName name="札幌">#REF!</definedName>
    <definedName name="札幌管内計">#REF!</definedName>
    <definedName name="持込検査計.H">#REF!</definedName>
    <definedName name="持込検査計.S">#REF!</definedName>
    <definedName name="証明書交付">#REF!</definedName>
    <definedName name="証明書交付.無">#REF!</definedName>
    <definedName name="新潟">#REF!</definedName>
    <definedName name="新潟管内計">#REF!</definedName>
    <definedName name="新規一般.H">#REF!</definedName>
    <definedName name="新規一般.S">#REF!</definedName>
    <definedName name="新規一般.再">#REF!</definedName>
    <definedName name="新規一般.無">#REF!</definedName>
    <definedName name="新規指定.H">#REF!</definedName>
    <definedName name="新規指定.S">#REF!</definedName>
    <definedName name="新規指定.無">#REF!</definedName>
    <definedName name="請負金額">#REF!</definedName>
    <definedName name="請負件数">#REF!</definedName>
    <definedName name="大阪">#REF!</definedName>
    <definedName name="大阪管内計">#REF!</definedName>
    <definedName name="中_古.H">#REF!</definedName>
    <definedName name="中_古.S">#REF!</definedName>
    <definedName name="中_古.再">#REF!</definedName>
    <definedName name="中_古.無">#REF!</definedName>
    <definedName name="東京">#REF!</definedName>
    <definedName name="東京管内計">#REF!</definedName>
    <definedName name="福岡">#REF!</definedName>
    <definedName name="福岡管内計">#REF!</definedName>
    <definedName name="分解整備.H">#REF!</definedName>
    <definedName name="分解整備.S">#REF!</definedName>
    <definedName name="分解整備.再">#REF!</definedName>
    <definedName name="分解整備.無">#REF!</definedName>
    <definedName name="返納証明再交付.無">#REF!</definedName>
    <definedName name="予備検交付">#REF!</definedName>
    <definedName name="予備検査.H">#REF!</definedName>
    <definedName name="予備検査.S">#REF!</definedName>
    <definedName name="予備検査.再">#REF!</definedName>
    <definedName name="予備検査.無">#REF!</definedName>
    <definedName name="累計">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2" i="12" l="1"/>
  <c r="X102" i="12" s="1"/>
  <c r="T101" i="12"/>
  <c r="T89" i="12" s="1"/>
  <c r="X89" i="12" s="1"/>
  <c r="K97" i="12"/>
  <c r="J97" i="12"/>
  <c r="I97" i="12"/>
  <c r="H97" i="12"/>
  <c r="L97" i="12" s="1"/>
  <c r="G97" i="12"/>
  <c r="F97" i="12"/>
  <c r="H96" i="12"/>
  <c r="L96" i="12" s="1"/>
  <c r="L95" i="12"/>
  <c r="H95" i="12"/>
  <c r="W94" i="12"/>
  <c r="V94" i="12"/>
  <c r="U94" i="12"/>
  <c r="S94" i="12"/>
  <c r="R94" i="12"/>
  <c r="T94" i="12" s="1"/>
  <c r="X94" i="12" s="1"/>
  <c r="H94" i="12"/>
  <c r="L94" i="12" s="1"/>
  <c r="T93" i="12"/>
  <c r="X93" i="12" s="1"/>
  <c r="H93" i="12"/>
  <c r="L93" i="12" s="1"/>
  <c r="T92" i="12"/>
  <c r="X92" i="12" s="1"/>
  <c r="K92" i="12"/>
  <c r="J92" i="12"/>
  <c r="I92" i="12"/>
  <c r="G92" i="12"/>
  <c r="F92" i="12"/>
  <c r="H92" i="12" s="1"/>
  <c r="L92" i="12" s="1"/>
  <c r="X91" i="12"/>
  <c r="T91" i="12"/>
  <c r="H91" i="12"/>
  <c r="L91" i="12" s="1"/>
  <c r="H90" i="12"/>
  <c r="L90" i="12" s="1"/>
  <c r="W89" i="12"/>
  <c r="W90" i="12" s="1"/>
  <c r="V89" i="12"/>
  <c r="V90" i="12" s="1"/>
  <c r="U89" i="12"/>
  <c r="U90" i="12" s="1"/>
  <c r="S89" i="12"/>
  <c r="S90" i="12" s="1"/>
  <c r="R89" i="12"/>
  <c r="R90" i="12" s="1"/>
  <c r="T90" i="12" s="1"/>
  <c r="L89" i="12"/>
  <c r="H89" i="12"/>
  <c r="T88" i="12"/>
  <c r="X88" i="12" s="1"/>
  <c r="L88" i="12"/>
  <c r="H88" i="12"/>
  <c r="T87" i="12"/>
  <c r="X87" i="12" s="1"/>
  <c r="K87" i="12"/>
  <c r="J87" i="12"/>
  <c r="I87" i="12"/>
  <c r="H87" i="12"/>
  <c r="L87" i="12" s="1"/>
  <c r="G87" i="12"/>
  <c r="F87" i="12"/>
  <c r="T86" i="12"/>
  <c r="X86" i="12" s="1"/>
  <c r="H86" i="12"/>
  <c r="L86" i="12" s="1"/>
  <c r="T85" i="12"/>
  <c r="X85" i="12" s="1"/>
  <c r="H85" i="12"/>
  <c r="L85" i="12" s="1"/>
  <c r="T84" i="12"/>
  <c r="X84" i="12" s="1"/>
  <c r="H84" i="12"/>
  <c r="L84" i="12" s="1"/>
  <c r="T83" i="12"/>
  <c r="X83" i="12" s="1"/>
  <c r="K83" i="12"/>
  <c r="J83" i="12"/>
  <c r="I83" i="12"/>
  <c r="G83" i="12"/>
  <c r="F83" i="12"/>
  <c r="H83" i="12" s="1"/>
  <c r="L83" i="12" s="1"/>
  <c r="X82" i="12"/>
  <c r="T82" i="12"/>
  <c r="H82" i="12"/>
  <c r="L82" i="12" s="1"/>
  <c r="X81" i="12"/>
  <c r="T81" i="12"/>
  <c r="H81" i="12"/>
  <c r="L81" i="12" s="1"/>
  <c r="X80" i="12"/>
  <c r="T80" i="12"/>
  <c r="H80" i="12"/>
  <c r="L80" i="12" s="1"/>
  <c r="X79" i="12"/>
  <c r="T79" i="12"/>
  <c r="K79" i="12"/>
  <c r="J79" i="12"/>
  <c r="I79" i="12"/>
  <c r="G79" i="12"/>
  <c r="F79" i="12"/>
  <c r="H79" i="12" s="1"/>
  <c r="L79" i="12" s="1"/>
  <c r="T78" i="12"/>
  <c r="X78" i="12" s="1"/>
  <c r="H78" i="12"/>
  <c r="L78" i="12" s="1"/>
  <c r="T77" i="12"/>
  <c r="X77" i="12" s="1"/>
  <c r="H77" i="12"/>
  <c r="L77" i="12" s="1"/>
  <c r="V76" i="12"/>
  <c r="U76" i="12"/>
  <c r="R76" i="12"/>
  <c r="K76" i="12"/>
  <c r="J76" i="12"/>
  <c r="I76" i="12"/>
  <c r="H76" i="12"/>
  <c r="L76" i="12" s="1"/>
  <c r="G76" i="12"/>
  <c r="F76" i="12"/>
  <c r="T75" i="12"/>
  <c r="X75" i="12" s="1"/>
  <c r="H75" i="12"/>
  <c r="L75" i="12" s="1"/>
  <c r="T74" i="12"/>
  <c r="X74" i="12" s="1"/>
  <c r="H74" i="12"/>
  <c r="L74" i="12" s="1"/>
  <c r="W73" i="12"/>
  <c r="W76" i="12" s="1"/>
  <c r="V73" i="12"/>
  <c r="U73" i="12"/>
  <c r="S73" i="12"/>
  <c r="R73" i="12"/>
  <c r="H73" i="12"/>
  <c r="L73" i="12" s="1"/>
  <c r="X72" i="12"/>
  <c r="T72" i="12"/>
  <c r="K72" i="12"/>
  <c r="J72" i="12"/>
  <c r="I72" i="12"/>
  <c r="G72" i="12"/>
  <c r="F72" i="12"/>
  <c r="H72" i="12" s="1"/>
  <c r="L72" i="12" s="1"/>
  <c r="T71" i="12"/>
  <c r="X71" i="12" s="1"/>
  <c r="H71" i="12"/>
  <c r="L71" i="12" s="1"/>
  <c r="T70" i="12"/>
  <c r="X70" i="12" s="1"/>
  <c r="H70" i="12"/>
  <c r="L70" i="12" s="1"/>
  <c r="K69" i="12"/>
  <c r="J69" i="12"/>
  <c r="I69" i="12"/>
  <c r="H69" i="12"/>
  <c r="L69" i="12" s="1"/>
  <c r="G69" i="12"/>
  <c r="F69" i="12"/>
  <c r="W68" i="12"/>
  <c r="V68" i="12"/>
  <c r="U68" i="12"/>
  <c r="S68" i="12"/>
  <c r="T68" i="12" s="1"/>
  <c r="X68" i="12" s="1"/>
  <c r="R68" i="12"/>
  <c r="H68" i="12"/>
  <c r="L68" i="12" s="1"/>
  <c r="X67" i="12"/>
  <c r="T67" i="12"/>
  <c r="H67" i="12"/>
  <c r="L67" i="12" s="1"/>
  <c r="X66" i="12"/>
  <c r="T66" i="12"/>
  <c r="H66" i="12"/>
  <c r="L66" i="12" s="1"/>
  <c r="X65" i="12"/>
  <c r="T65" i="12"/>
  <c r="K65" i="12"/>
  <c r="J65" i="12"/>
  <c r="I65" i="12"/>
  <c r="G65" i="12"/>
  <c r="F65" i="12"/>
  <c r="H65" i="12" s="1"/>
  <c r="T64" i="12"/>
  <c r="X64" i="12" s="1"/>
  <c r="H64" i="12"/>
  <c r="L64" i="12" s="1"/>
  <c r="W63" i="12"/>
  <c r="V63" i="12"/>
  <c r="V69" i="12" s="1"/>
  <c r="U63" i="12"/>
  <c r="U69" i="12" s="1"/>
  <c r="S63" i="12"/>
  <c r="R63" i="12"/>
  <c r="T63" i="12" s="1"/>
  <c r="L63" i="12"/>
  <c r="H63" i="12"/>
  <c r="T62" i="12"/>
  <c r="X62" i="12" s="1"/>
  <c r="L62" i="12"/>
  <c r="H62" i="12"/>
  <c r="T61" i="12"/>
  <c r="X61" i="12" s="1"/>
  <c r="K61" i="12"/>
  <c r="J61" i="12"/>
  <c r="I61" i="12"/>
  <c r="H61" i="12"/>
  <c r="L61" i="12" s="1"/>
  <c r="G61" i="12"/>
  <c r="F61" i="12"/>
  <c r="W60" i="12"/>
  <c r="V60" i="12"/>
  <c r="U60" i="12"/>
  <c r="S60" i="12"/>
  <c r="T60" i="12" s="1"/>
  <c r="X60" i="12" s="1"/>
  <c r="R60" i="12"/>
  <c r="H60" i="12"/>
  <c r="L60" i="12" s="1"/>
  <c r="X59" i="12"/>
  <c r="T59" i="12"/>
  <c r="H59" i="12"/>
  <c r="L59" i="12" s="1"/>
  <c r="X58" i="12"/>
  <c r="T58" i="12"/>
  <c r="K58" i="12"/>
  <c r="J58" i="12"/>
  <c r="I58" i="12"/>
  <c r="G58" i="12"/>
  <c r="F58" i="12"/>
  <c r="H58" i="12" s="1"/>
  <c r="T57" i="12"/>
  <c r="X57" i="12" s="1"/>
  <c r="H57" i="12"/>
  <c r="L57" i="12" s="1"/>
  <c r="U56" i="12"/>
  <c r="L56" i="12"/>
  <c r="H56" i="12"/>
  <c r="T55" i="12"/>
  <c r="X55" i="12" s="1"/>
  <c r="K55" i="12"/>
  <c r="J55" i="12"/>
  <c r="I55" i="12"/>
  <c r="H55" i="12"/>
  <c r="L55" i="12" s="1"/>
  <c r="G55" i="12"/>
  <c r="F55" i="12"/>
  <c r="T54" i="12"/>
  <c r="X54" i="12" s="1"/>
  <c r="H54" i="12"/>
  <c r="L54" i="12" s="1"/>
  <c r="T53" i="12"/>
  <c r="X53" i="12" s="1"/>
  <c r="H53" i="12"/>
  <c r="L53" i="12" s="1"/>
  <c r="W52" i="12"/>
  <c r="W56" i="12" s="1"/>
  <c r="V52" i="12"/>
  <c r="U52" i="12"/>
  <c r="S52" i="12"/>
  <c r="R52" i="12"/>
  <c r="K52" i="12"/>
  <c r="J52" i="12"/>
  <c r="I52" i="12"/>
  <c r="G52" i="12"/>
  <c r="F52" i="12"/>
  <c r="H52" i="12" s="1"/>
  <c r="L52" i="12" s="1"/>
  <c r="T51" i="12"/>
  <c r="X51" i="12" s="1"/>
  <c r="H51" i="12"/>
  <c r="L51" i="12" s="1"/>
  <c r="T50" i="12"/>
  <c r="X50" i="12" s="1"/>
  <c r="H50" i="12"/>
  <c r="L50" i="12" s="1"/>
  <c r="W49" i="12"/>
  <c r="V49" i="12"/>
  <c r="V56" i="12" s="1"/>
  <c r="U49" i="12"/>
  <c r="S49" i="12"/>
  <c r="R49" i="12"/>
  <c r="T49" i="12" s="1"/>
  <c r="L49" i="12"/>
  <c r="H49" i="12"/>
  <c r="T48" i="12"/>
  <c r="X48" i="12" s="1"/>
  <c r="L48" i="12"/>
  <c r="H48" i="12"/>
  <c r="T47" i="12"/>
  <c r="X47" i="12" s="1"/>
  <c r="K47" i="12"/>
  <c r="J47" i="12"/>
  <c r="I47" i="12"/>
  <c r="H47" i="12"/>
  <c r="L47" i="12" s="1"/>
  <c r="G47" i="12"/>
  <c r="F47" i="12"/>
  <c r="T46" i="12"/>
  <c r="X46" i="12" s="1"/>
  <c r="H46" i="12"/>
  <c r="L46" i="12" s="1"/>
  <c r="T45" i="12"/>
  <c r="X45" i="12" s="1"/>
  <c r="H45" i="12"/>
  <c r="L45" i="12" s="1"/>
  <c r="T44" i="12"/>
  <c r="X44" i="12" s="1"/>
  <c r="K44" i="12"/>
  <c r="K98" i="12" s="1"/>
  <c r="J44" i="12"/>
  <c r="I44" i="12"/>
  <c r="I98" i="12" s="1"/>
  <c r="G44" i="12"/>
  <c r="G98" i="12" s="1"/>
  <c r="F44" i="12"/>
  <c r="H44" i="12" s="1"/>
  <c r="X43" i="12"/>
  <c r="T43" i="12"/>
  <c r="H43" i="12"/>
  <c r="L43" i="12" s="1"/>
  <c r="H42" i="12"/>
  <c r="L42" i="12" s="1"/>
  <c r="W41" i="12"/>
  <c r="V41" i="12"/>
  <c r="U41" i="12"/>
  <c r="S41" i="12"/>
  <c r="R41" i="12"/>
  <c r="T41" i="12" s="1"/>
  <c r="X41" i="12" s="1"/>
  <c r="L41" i="12"/>
  <c r="H41" i="12"/>
  <c r="T40" i="12"/>
  <c r="X40" i="12" s="1"/>
  <c r="T39" i="12"/>
  <c r="X39" i="12" s="1"/>
  <c r="H39" i="12"/>
  <c r="L39" i="12" s="1"/>
  <c r="T38" i="12"/>
  <c r="X38" i="12" s="1"/>
  <c r="K38" i="12"/>
  <c r="J38" i="12"/>
  <c r="I38" i="12"/>
  <c r="G38" i="12"/>
  <c r="F38" i="12"/>
  <c r="H38" i="12" s="1"/>
  <c r="X37" i="12"/>
  <c r="T37" i="12"/>
  <c r="H37" i="12"/>
  <c r="L37" i="12" s="1"/>
  <c r="W36" i="12"/>
  <c r="V36" i="12"/>
  <c r="U36" i="12"/>
  <c r="T36" i="12"/>
  <c r="X36" i="12" s="1"/>
  <c r="S36" i="12"/>
  <c r="R36" i="12"/>
  <c r="H36" i="12"/>
  <c r="L36" i="12" s="1"/>
  <c r="T35" i="12"/>
  <c r="X35" i="12" s="1"/>
  <c r="H35" i="12"/>
  <c r="L35" i="12" s="1"/>
  <c r="T34" i="12"/>
  <c r="X34" i="12" s="1"/>
  <c r="H34" i="12"/>
  <c r="L34" i="12" s="1"/>
  <c r="T33" i="12"/>
  <c r="X33" i="12" s="1"/>
  <c r="H33" i="12"/>
  <c r="L33" i="12" s="1"/>
  <c r="W32" i="12"/>
  <c r="V32" i="12"/>
  <c r="U32" i="12"/>
  <c r="S32" i="12"/>
  <c r="R32" i="12"/>
  <c r="T32" i="12" s="1"/>
  <c r="X32" i="12" s="1"/>
  <c r="L32" i="12"/>
  <c r="H32" i="12"/>
  <c r="T31" i="12"/>
  <c r="X31" i="12" s="1"/>
  <c r="L31" i="12"/>
  <c r="H31" i="12"/>
  <c r="T30" i="12"/>
  <c r="X30" i="12" s="1"/>
  <c r="K30" i="12"/>
  <c r="J30" i="12"/>
  <c r="I30" i="12"/>
  <c r="H30" i="12"/>
  <c r="L30" i="12" s="1"/>
  <c r="G30" i="12"/>
  <c r="F30" i="12"/>
  <c r="T29" i="12"/>
  <c r="X29" i="12" s="1"/>
  <c r="H29" i="12"/>
  <c r="L29" i="12" s="1"/>
  <c r="T28" i="12"/>
  <c r="X28" i="12" s="1"/>
  <c r="H28" i="12"/>
  <c r="L28" i="12" s="1"/>
  <c r="T27" i="12"/>
  <c r="X27" i="12" s="1"/>
  <c r="K27" i="12"/>
  <c r="J27" i="12"/>
  <c r="I27" i="12"/>
  <c r="G27" i="12"/>
  <c r="F27" i="12"/>
  <c r="H27" i="12" s="1"/>
  <c r="X26" i="12"/>
  <c r="W26" i="12"/>
  <c r="V26" i="12"/>
  <c r="U26" i="12"/>
  <c r="T26" i="12"/>
  <c r="S26" i="12"/>
  <c r="R26" i="12"/>
  <c r="H26" i="12"/>
  <c r="L26" i="12" s="1"/>
  <c r="T25" i="12"/>
  <c r="X25" i="12" s="1"/>
  <c r="H25" i="12"/>
  <c r="L25" i="12" s="1"/>
  <c r="T24" i="12"/>
  <c r="X24" i="12" s="1"/>
  <c r="H24" i="12"/>
  <c r="L24" i="12" s="1"/>
  <c r="T23" i="12"/>
  <c r="X23" i="12" s="1"/>
  <c r="H23" i="12"/>
  <c r="L23" i="12" s="1"/>
  <c r="T22" i="12"/>
  <c r="X22" i="12" s="1"/>
  <c r="K22" i="12"/>
  <c r="K40" i="12" s="1"/>
  <c r="J22" i="12"/>
  <c r="J40" i="12" s="1"/>
  <c r="I22" i="12"/>
  <c r="G22" i="12"/>
  <c r="F22" i="12"/>
  <c r="F40" i="12" s="1"/>
  <c r="T21" i="12"/>
  <c r="X21" i="12" s="1"/>
  <c r="L21" i="12"/>
  <c r="H21" i="12"/>
  <c r="W20" i="12"/>
  <c r="W42" i="12" s="1"/>
  <c r="V20" i="12"/>
  <c r="V42" i="12" s="1"/>
  <c r="U20" i="12"/>
  <c r="S20" i="12"/>
  <c r="S42" i="12" s="1"/>
  <c r="R20" i="12"/>
  <c r="H20" i="12"/>
  <c r="L20" i="12" s="1"/>
  <c r="T19" i="12"/>
  <c r="X19" i="12" s="1"/>
  <c r="X18" i="12"/>
  <c r="T18" i="12"/>
  <c r="K18" i="12"/>
  <c r="J18" i="12"/>
  <c r="I18" i="12"/>
  <c r="G18" i="12"/>
  <c r="F18" i="12"/>
  <c r="H18" i="12" s="1"/>
  <c r="T17" i="12"/>
  <c r="X17" i="12" s="1"/>
  <c r="H17" i="12"/>
  <c r="L17" i="12" s="1"/>
  <c r="U16" i="12"/>
  <c r="L16" i="12"/>
  <c r="H16" i="12"/>
  <c r="W15" i="12"/>
  <c r="W16" i="12" s="1"/>
  <c r="V15" i="12"/>
  <c r="U15" i="12"/>
  <c r="S15" i="12"/>
  <c r="S16" i="12" s="1"/>
  <c r="R15" i="12"/>
  <c r="T15" i="12" s="1"/>
  <c r="H15" i="12"/>
  <c r="L15" i="12" s="1"/>
  <c r="T14" i="12"/>
  <c r="X14" i="12" s="1"/>
  <c r="K14" i="12"/>
  <c r="J14" i="12"/>
  <c r="I14" i="12"/>
  <c r="I19" i="12" s="1"/>
  <c r="G14" i="12"/>
  <c r="F14" i="12"/>
  <c r="H14" i="12" s="1"/>
  <c r="X13" i="12"/>
  <c r="T13" i="12"/>
  <c r="H13" i="12"/>
  <c r="L13" i="12" s="1"/>
  <c r="X12" i="12"/>
  <c r="T12" i="12"/>
  <c r="H12" i="12"/>
  <c r="L12" i="12" s="1"/>
  <c r="W11" i="12"/>
  <c r="V11" i="12"/>
  <c r="U11" i="12"/>
  <c r="T11" i="12"/>
  <c r="X11" i="12" s="1"/>
  <c r="S11" i="12"/>
  <c r="R11" i="12"/>
  <c r="K11" i="12"/>
  <c r="K19" i="12" s="1"/>
  <c r="J11" i="12"/>
  <c r="I11" i="12"/>
  <c r="G11" i="12"/>
  <c r="F11" i="12"/>
  <c r="T10" i="12"/>
  <c r="X10" i="12" s="1"/>
  <c r="L10" i="12"/>
  <c r="H10" i="12"/>
  <c r="T9" i="12"/>
  <c r="X9" i="12" s="1"/>
  <c r="L9" i="12"/>
  <c r="H9" i="12"/>
  <c r="T8" i="12"/>
  <c r="X8" i="12" s="1"/>
  <c r="L8" i="12"/>
  <c r="H8" i="12"/>
  <c r="W7" i="12"/>
  <c r="V7" i="12"/>
  <c r="U7" i="12"/>
  <c r="S7" i="12"/>
  <c r="R7" i="12"/>
  <c r="T7" i="12" s="1"/>
  <c r="X7" i="12" s="1"/>
  <c r="H7" i="12"/>
  <c r="L7" i="12" s="1"/>
  <c r="T6" i="12"/>
  <c r="X6" i="12" s="1"/>
  <c r="H6" i="12"/>
  <c r="L6" i="12" s="1"/>
  <c r="T5" i="12"/>
  <c r="X5" i="12" s="1"/>
  <c r="T4" i="12"/>
  <c r="X4" i="12" s="1"/>
  <c r="S56" i="12" l="1"/>
  <c r="T52" i="12"/>
  <c r="X52" i="12" s="1"/>
  <c r="H11" i="12"/>
  <c r="L11" i="12" s="1"/>
  <c r="G19" i="12"/>
  <c r="R16" i="12"/>
  <c r="T16" i="12" s="1"/>
  <c r="V16" i="12"/>
  <c r="X15" i="12"/>
  <c r="R42" i="12"/>
  <c r="T42" i="12" s="1"/>
  <c r="X42" i="12" s="1"/>
  <c r="T20" i="12"/>
  <c r="X20" i="12" s="1"/>
  <c r="L27" i="12"/>
  <c r="J98" i="12"/>
  <c r="X49" i="12"/>
  <c r="L58" i="12"/>
  <c r="L65" i="12"/>
  <c r="S76" i="12"/>
  <c r="T73" i="12"/>
  <c r="X73" i="12" s="1"/>
  <c r="L14" i="12"/>
  <c r="G40" i="12"/>
  <c r="H22" i="12"/>
  <c r="L22" i="12" s="1"/>
  <c r="L38" i="12"/>
  <c r="L44" i="12"/>
  <c r="X63" i="12"/>
  <c r="W69" i="12"/>
  <c r="W95" i="12" s="1"/>
  <c r="X90" i="12"/>
  <c r="J19" i="12"/>
  <c r="V95" i="12" s="1"/>
  <c r="L18" i="12"/>
  <c r="U42" i="12"/>
  <c r="I40" i="12"/>
  <c r="S69" i="12"/>
  <c r="T76" i="12"/>
  <c r="X76" i="12" s="1"/>
  <c r="F19" i="12"/>
  <c r="R56" i="12"/>
  <c r="T56" i="12" s="1"/>
  <c r="X56" i="12" s="1"/>
  <c r="R69" i="12"/>
  <c r="T69" i="12" s="1"/>
  <c r="X69" i="12" s="1"/>
  <c r="F98" i="12"/>
  <c r="H98" i="12" s="1"/>
  <c r="L98" i="12" s="1"/>
  <c r="X101" i="12"/>
  <c r="U95" i="12" l="1"/>
  <c r="S95" i="12"/>
  <c r="H40" i="12"/>
  <c r="L40" i="12" s="1"/>
  <c r="H19" i="12"/>
  <c r="L19" i="12" s="1"/>
  <c r="R95" i="12"/>
  <c r="X16" i="12"/>
  <c r="T95" i="12" l="1"/>
  <c r="X95" i="12" s="1"/>
  <c r="T102" i="11"/>
  <c r="X102" i="11" s="1"/>
  <c r="T101" i="11"/>
  <c r="T89" i="11" s="1"/>
  <c r="X89" i="11" s="1"/>
  <c r="K97" i="11"/>
  <c r="J97" i="11"/>
  <c r="I97" i="11"/>
  <c r="H97" i="11"/>
  <c r="L97" i="11" s="1"/>
  <c r="G97" i="11"/>
  <c r="F97" i="11"/>
  <c r="H96" i="11"/>
  <c r="L96" i="11" s="1"/>
  <c r="L95" i="11"/>
  <c r="H95" i="11"/>
  <c r="W94" i="11"/>
  <c r="V94" i="11"/>
  <c r="U94" i="11"/>
  <c r="S94" i="11"/>
  <c r="R94" i="11"/>
  <c r="T94" i="11" s="1"/>
  <c r="X94" i="11" s="1"/>
  <c r="H94" i="11"/>
  <c r="L94" i="11" s="1"/>
  <c r="T93" i="11"/>
  <c r="X93" i="11" s="1"/>
  <c r="H93" i="11"/>
  <c r="L93" i="11" s="1"/>
  <c r="T92" i="11"/>
  <c r="X92" i="11" s="1"/>
  <c r="K92" i="11"/>
  <c r="J92" i="11"/>
  <c r="I92" i="11"/>
  <c r="G92" i="11"/>
  <c r="F92" i="11"/>
  <c r="H92" i="11" s="1"/>
  <c r="L92" i="11" s="1"/>
  <c r="X91" i="11"/>
  <c r="T91" i="11"/>
  <c r="H91" i="11"/>
  <c r="L91" i="11" s="1"/>
  <c r="H90" i="11"/>
  <c r="L90" i="11" s="1"/>
  <c r="W89" i="11"/>
  <c r="W90" i="11" s="1"/>
  <c r="V89" i="11"/>
  <c r="V90" i="11" s="1"/>
  <c r="U89" i="11"/>
  <c r="U90" i="11" s="1"/>
  <c r="S89" i="11"/>
  <c r="S90" i="11" s="1"/>
  <c r="R89" i="11"/>
  <c r="R90" i="11" s="1"/>
  <c r="T90" i="11" s="1"/>
  <c r="L89" i="11"/>
  <c r="H89" i="11"/>
  <c r="T88" i="11"/>
  <c r="X88" i="11" s="1"/>
  <c r="L88" i="11"/>
  <c r="H88" i="11"/>
  <c r="T87" i="11"/>
  <c r="X87" i="11" s="1"/>
  <c r="K87" i="11"/>
  <c r="J87" i="11"/>
  <c r="I87" i="11"/>
  <c r="H87" i="11"/>
  <c r="L87" i="11" s="1"/>
  <c r="G87" i="11"/>
  <c r="F87" i="11"/>
  <c r="T86" i="11"/>
  <c r="X86" i="11" s="1"/>
  <c r="H86" i="11"/>
  <c r="L86" i="11" s="1"/>
  <c r="T85" i="11"/>
  <c r="X85" i="11" s="1"/>
  <c r="H85" i="11"/>
  <c r="L85" i="11" s="1"/>
  <c r="T84" i="11"/>
  <c r="X84" i="11" s="1"/>
  <c r="H84" i="11"/>
  <c r="L84" i="11" s="1"/>
  <c r="T83" i="11"/>
  <c r="X83" i="11" s="1"/>
  <c r="K83" i="11"/>
  <c r="J83" i="11"/>
  <c r="I83" i="11"/>
  <c r="G83" i="11"/>
  <c r="F83" i="11"/>
  <c r="H83" i="11" s="1"/>
  <c r="L83" i="11" s="1"/>
  <c r="X82" i="11"/>
  <c r="T82" i="11"/>
  <c r="H82" i="11"/>
  <c r="L82" i="11" s="1"/>
  <c r="X81" i="11"/>
  <c r="T81" i="11"/>
  <c r="H81" i="11"/>
  <c r="L81" i="11" s="1"/>
  <c r="X80" i="11"/>
  <c r="T80" i="11"/>
  <c r="H80" i="11"/>
  <c r="L80" i="11" s="1"/>
  <c r="X79" i="11"/>
  <c r="T79" i="11"/>
  <c r="K79" i="11"/>
  <c r="J79" i="11"/>
  <c r="I79" i="11"/>
  <c r="G79" i="11"/>
  <c r="F79" i="11"/>
  <c r="H79" i="11" s="1"/>
  <c r="L79" i="11" s="1"/>
  <c r="T78" i="11"/>
  <c r="X78" i="11" s="1"/>
  <c r="H78" i="11"/>
  <c r="L78" i="11" s="1"/>
  <c r="T77" i="11"/>
  <c r="X77" i="11" s="1"/>
  <c r="H77" i="11"/>
  <c r="L77" i="11" s="1"/>
  <c r="V76" i="11"/>
  <c r="U76" i="11"/>
  <c r="R76" i="11"/>
  <c r="K76" i="11"/>
  <c r="J76" i="11"/>
  <c r="I76" i="11"/>
  <c r="H76" i="11"/>
  <c r="L76" i="11" s="1"/>
  <c r="G76" i="11"/>
  <c r="F76" i="11"/>
  <c r="T75" i="11"/>
  <c r="X75" i="11" s="1"/>
  <c r="H75" i="11"/>
  <c r="L75" i="11" s="1"/>
  <c r="T74" i="11"/>
  <c r="X74" i="11" s="1"/>
  <c r="H74" i="11"/>
  <c r="L74" i="11" s="1"/>
  <c r="W73" i="11"/>
  <c r="W76" i="11" s="1"/>
  <c r="V73" i="11"/>
  <c r="U73" i="11"/>
  <c r="S73" i="11"/>
  <c r="S76" i="11" s="1"/>
  <c r="R73" i="11"/>
  <c r="H73" i="11"/>
  <c r="L73" i="11" s="1"/>
  <c r="X72" i="11"/>
  <c r="T72" i="11"/>
  <c r="K72" i="11"/>
  <c r="J72" i="11"/>
  <c r="I72" i="11"/>
  <c r="G72" i="11"/>
  <c r="F72" i="11"/>
  <c r="H72" i="11" s="1"/>
  <c r="L72" i="11" s="1"/>
  <c r="T71" i="11"/>
  <c r="X71" i="11" s="1"/>
  <c r="H71" i="11"/>
  <c r="L71" i="11" s="1"/>
  <c r="T70" i="11"/>
  <c r="X70" i="11" s="1"/>
  <c r="H70" i="11"/>
  <c r="L70" i="11" s="1"/>
  <c r="K69" i="11"/>
  <c r="J69" i="11"/>
  <c r="I69" i="11"/>
  <c r="H69" i="11"/>
  <c r="L69" i="11" s="1"/>
  <c r="G69" i="11"/>
  <c r="F69" i="11"/>
  <c r="W68" i="11"/>
  <c r="V68" i="11"/>
  <c r="U68" i="11"/>
  <c r="S68" i="11"/>
  <c r="T68" i="11" s="1"/>
  <c r="X68" i="11" s="1"/>
  <c r="R68" i="11"/>
  <c r="H68" i="11"/>
  <c r="L68" i="11" s="1"/>
  <c r="X67" i="11"/>
  <c r="T67" i="11"/>
  <c r="H67" i="11"/>
  <c r="L67" i="11" s="1"/>
  <c r="X66" i="11"/>
  <c r="T66" i="11"/>
  <c r="H66" i="11"/>
  <c r="L66" i="11" s="1"/>
  <c r="X65" i="11"/>
  <c r="T65" i="11"/>
  <c r="K65" i="11"/>
  <c r="J65" i="11"/>
  <c r="I65" i="11"/>
  <c r="G65" i="11"/>
  <c r="F65" i="11"/>
  <c r="H65" i="11" s="1"/>
  <c r="T64" i="11"/>
  <c r="X64" i="11" s="1"/>
  <c r="H64" i="11"/>
  <c r="L64" i="11" s="1"/>
  <c r="W63" i="11"/>
  <c r="W69" i="11" s="1"/>
  <c r="V63" i="11"/>
  <c r="V69" i="11" s="1"/>
  <c r="U63" i="11"/>
  <c r="U69" i="11" s="1"/>
  <c r="S63" i="11"/>
  <c r="R63" i="11"/>
  <c r="T63" i="11" s="1"/>
  <c r="X63" i="11" s="1"/>
  <c r="L63" i="11"/>
  <c r="H63" i="11"/>
  <c r="T62" i="11"/>
  <c r="X62" i="11" s="1"/>
  <c r="L62" i="11"/>
  <c r="H62" i="11"/>
  <c r="T61" i="11"/>
  <c r="X61" i="11" s="1"/>
  <c r="K61" i="11"/>
  <c r="J61" i="11"/>
  <c r="I61" i="11"/>
  <c r="H61" i="11"/>
  <c r="L61" i="11" s="1"/>
  <c r="G61" i="11"/>
  <c r="F61" i="11"/>
  <c r="W60" i="11"/>
  <c r="V60" i="11"/>
  <c r="U60" i="11"/>
  <c r="S60" i="11"/>
  <c r="T60" i="11" s="1"/>
  <c r="X60" i="11" s="1"/>
  <c r="R60" i="11"/>
  <c r="H60" i="11"/>
  <c r="L60" i="11" s="1"/>
  <c r="X59" i="11"/>
  <c r="T59" i="11"/>
  <c r="H59" i="11"/>
  <c r="L59" i="11" s="1"/>
  <c r="X58" i="11"/>
  <c r="T58" i="11"/>
  <c r="K58" i="11"/>
  <c r="J58" i="11"/>
  <c r="I58" i="11"/>
  <c r="G58" i="11"/>
  <c r="F58" i="11"/>
  <c r="H58" i="11" s="1"/>
  <c r="T57" i="11"/>
  <c r="X57" i="11" s="1"/>
  <c r="H57" i="11"/>
  <c r="L57" i="11" s="1"/>
  <c r="U56" i="11"/>
  <c r="L56" i="11"/>
  <c r="H56" i="11"/>
  <c r="T55" i="11"/>
  <c r="X55" i="11" s="1"/>
  <c r="K55" i="11"/>
  <c r="J55" i="11"/>
  <c r="I55" i="11"/>
  <c r="H55" i="11"/>
  <c r="L55" i="11" s="1"/>
  <c r="G55" i="11"/>
  <c r="F55" i="11"/>
  <c r="T54" i="11"/>
  <c r="X54" i="11" s="1"/>
  <c r="H54" i="11"/>
  <c r="L54" i="11" s="1"/>
  <c r="T53" i="11"/>
  <c r="X53" i="11" s="1"/>
  <c r="H53" i="11"/>
  <c r="L53" i="11" s="1"/>
  <c r="W52" i="11"/>
  <c r="W56" i="11" s="1"/>
  <c r="V52" i="11"/>
  <c r="U52" i="11"/>
  <c r="S52" i="11"/>
  <c r="R52" i="11"/>
  <c r="K52" i="11"/>
  <c r="J52" i="11"/>
  <c r="I52" i="11"/>
  <c r="G52" i="11"/>
  <c r="F52" i="11"/>
  <c r="H52" i="11" s="1"/>
  <c r="L52" i="11" s="1"/>
  <c r="T51" i="11"/>
  <c r="X51" i="11" s="1"/>
  <c r="H51" i="11"/>
  <c r="L51" i="11" s="1"/>
  <c r="T50" i="11"/>
  <c r="X50" i="11" s="1"/>
  <c r="H50" i="11"/>
  <c r="L50" i="11" s="1"/>
  <c r="W49" i="11"/>
  <c r="V49" i="11"/>
  <c r="V56" i="11" s="1"/>
  <c r="U49" i="11"/>
  <c r="S49" i="11"/>
  <c r="R49" i="11"/>
  <c r="T49" i="11" s="1"/>
  <c r="L49" i="11"/>
  <c r="H49" i="11"/>
  <c r="T48" i="11"/>
  <c r="X48" i="11" s="1"/>
  <c r="L48" i="11"/>
  <c r="H48" i="11"/>
  <c r="T47" i="11"/>
  <c r="X47" i="11" s="1"/>
  <c r="K47" i="11"/>
  <c r="J47" i="11"/>
  <c r="I47" i="11"/>
  <c r="H47" i="11"/>
  <c r="L47" i="11" s="1"/>
  <c r="G47" i="11"/>
  <c r="F47" i="11"/>
  <c r="T46" i="11"/>
  <c r="X46" i="11" s="1"/>
  <c r="H46" i="11"/>
  <c r="L46" i="11" s="1"/>
  <c r="T45" i="11"/>
  <c r="X45" i="11" s="1"/>
  <c r="H45" i="11"/>
  <c r="L45" i="11" s="1"/>
  <c r="T44" i="11"/>
  <c r="X44" i="11" s="1"/>
  <c r="K44" i="11"/>
  <c r="K98" i="11" s="1"/>
  <c r="J44" i="11"/>
  <c r="I44" i="11"/>
  <c r="I98" i="11" s="1"/>
  <c r="G44" i="11"/>
  <c r="G98" i="11" s="1"/>
  <c r="F44" i="11"/>
  <c r="H44" i="11" s="1"/>
  <c r="L44" i="11" s="1"/>
  <c r="X43" i="11"/>
  <c r="T43" i="11"/>
  <c r="H43" i="11"/>
  <c r="L43" i="11" s="1"/>
  <c r="H42" i="11"/>
  <c r="L42" i="11" s="1"/>
  <c r="W41" i="11"/>
  <c r="V41" i="11"/>
  <c r="U41" i="11"/>
  <c r="S41" i="11"/>
  <c r="R41" i="11"/>
  <c r="T41" i="11" s="1"/>
  <c r="X41" i="11" s="1"/>
  <c r="L41" i="11"/>
  <c r="H41" i="11"/>
  <c r="T40" i="11"/>
  <c r="X40" i="11" s="1"/>
  <c r="T39" i="11"/>
  <c r="X39" i="11" s="1"/>
  <c r="H39" i="11"/>
  <c r="L39" i="11" s="1"/>
  <c r="T38" i="11"/>
  <c r="X38" i="11" s="1"/>
  <c r="K38" i="11"/>
  <c r="J38" i="11"/>
  <c r="I38" i="11"/>
  <c r="G38" i="11"/>
  <c r="F38" i="11"/>
  <c r="H38" i="11" s="1"/>
  <c r="L38" i="11" s="1"/>
  <c r="X37" i="11"/>
  <c r="T37" i="11"/>
  <c r="H37" i="11"/>
  <c r="L37" i="11" s="1"/>
  <c r="W36" i="11"/>
  <c r="V36" i="11"/>
  <c r="U36" i="11"/>
  <c r="T36" i="11"/>
  <c r="X36" i="11" s="1"/>
  <c r="S36" i="11"/>
  <c r="R36" i="11"/>
  <c r="H36" i="11"/>
  <c r="L36" i="11" s="1"/>
  <c r="T35" i="11"/>
  <c r="X35" i="11" s="1"/>
  <c r="H35" i="11"/>
  <c r="L35" i="11" s="1"/>
  <c r="T34" i="11"/>
  <c r="X34" i="11" s="1"/>
  <c r="H34" i="11"/>
  <c r="L34" i="11" s="1"/>
  <c r="T33" i="11"/>
  <c r="X33" i="11" s="1"/>
  <c r="H33" i="11"/>
  <c r="L33" i="11" s="1"/>
  <c r="W32" i="11"/>
  <c r="V32" i="11"/>
  <c r="U32" i="11"/>
  <c r="S32" i="11"/>
  <c r="R32" i="11"/>
  <c r="T32" i="11" s="1"/>
  <c r="L32" i="11"/>
  <c r="H32" i="11"/>
  <c r="T31" i="11"/>
  <c r="X31" i="11" s="1"/>
  <c r="L31" i="11"/>
  <c r="H31" i="11"/>
  <c r="T30" i="11"/>
  <c r="X30" i="11" s="1"/>
  <c r="K30" i="11"/>
  <c r="J30" i="11"/>
  <c r="I30" i="11"/>
  <c r="H30" i="11"/>
  <c r="L30" i="11" s="1"/>
  <c r="G30" i="11"/>
  <c r="F30" i="11"/>
  <c r="T29" i="11"/>
  <c r="X29" i="11" s="1"/>
  <c r="H29" i="11"/>
  <c r="L29" i="11" s="1"/>
  <c r="T28" i="11"/>
  <c r="X28" i="11" s="1"/>
  <c r="H28" i="11"/>
  <c r="L28" i="11" s="1"/>
  <c r="T27" i="11"/>
  <c r="X27" i="11" s="1"/>
  <c r="K27" i="11"/>
  <c r="J27" i="11"/>
  <c r="I27" i="11"/>
  <c r="G27" i="11"/>
  <c r="F27" i="11"/>
  <c r="H27" i="11" s="1"/>
  <c r="W26" i="11"/>
  <c r="V26" i="11"/>
  <c r="U26" i="11"/>
  <c r="T26" i="11"/>
  <c r="X26" i="11" s="1"/>
  <c r="S26" i="11"/>
  <c r="R26" i="11"/>
  <c r="H26" i="11"/>
  <c r="L26" i="11" s="1"/>
  <c r="T25" i="11"/>
  <c r="X25" i="11" s="1"/>
  <c r="H25" i="11"/>
  <c r="L25" i="11" s="1"/>
  <c r="T24" i="11"/>
  <c r="X24" i="11" s="1"/>
  <c r="H24" i="11"/>
  <c r="L24" i="11" s="1"/>
  <c r="T23" i="11"/>
  <c r="X23" i="11" s="1"/>
  <c r="H23" i="11"/>
  <c r="L23" i="11" s="1"/>
  <c r="T22" i="11"/>
  <c r="X22" i="11" s="1"/>
  <c r="K22" i="11"/>
  <c r="K40" i="11" s="1"/>
  <c r="J22" i="11"/>
  <c r="J40" i="11" s="1"/>
  <c r="I22" i="11"/>
  <c r="I40" i="11" s="1"/>
  <c r="G22" i="11"/>
  <c r="F22" i="11"/>
  <c r="F40" i="11" s="1"/>
  <c r="T21" i="11"/>
  <c r="X21" i="11" s="1"/>
  <c r="L21" i="11"/>
  <c r="H21" i="11"/>
  <c r="W20" i="11"/>
  <c r="W42" i="11" s="1"/>
  <c r="V20" i="11"/>
  <c r="V42" i="11" s="1"/>
  <c r="U20" i="11"/>
  <c r="S20" i="11"/>
  <c r="S42" i="11" s="1"/>
  <c r="R20" i="11"/>
  <c r="H20" i="11"/>
  <c r="L20" i="11" s="1"/>
  <c r="T19" i="11"/>
  <c r="X19" i="11" s="1"/>
  <c r="I19" i="11"/>
  <c r="X18" i="11"/>
  <c r="T18" i="11"/>
  <c r="K18" i="11"/>
  <c r="J18" i="11"/>
  <c r="I18" i="11"/>
  <c r="G18" i="11"/>
  <c r="F18" i="11"/>
  <c r="H18" i="11" s="1"/>
  <c r="T17" i="11"/>
  <c r="X17" i="11" s="1"/>
  <c r="H17" i="11"/>
  <c r="L17" i="11" s="1"/>
  <c r="U16" i="11"/>
  <c r="L16" i="11"/>
  <c r="H16" i="11"/>
  <c r="W15" i="11"/>
  <c r="V15" i="11"/>
  <c r="V16" i="11" s="1"/>
  <c r="U15" i="11"/>
  <c r="S15" i="11"/>
  <c r="R15" i="11"/>
  <c r="H15" i="11"/>
  <c r="L15" i="11" s="1"/>
  <c r="T14" i="11"/>
  <c r="X14" i="11" s="1"/>
  <c r="K14" i="11"/>
  <c r="J14" i="11"/>
  <c r="I14" i="11"/>
  <c r="G14" i="11"/>
  <c r="F14" i="11"/>
  <c r="H14" i="11" s="1"/>
  <c r="L14" i="11" s="1"/>
  <c r="X13" i="11"/>
  <c r="T13" i="11"/>
  <c r="H13" i="11"/>
  <c r="L13" i="11" s="1"/>
  <c r="X12" i="11"/>
  <c r="T12" i="11"/>
  <c r="H12" i="11"/>
  <c r="L12" i="11" s="1"/>
  <c r="W11" i="11"/>
  <c r="W16" i="11" s="1"/>
  <c r="V11" i="11"/>
  <c r="U11" i="11"/>
  <c r="T11" i="11"/>
  <c r="X11" i="11" s="1"/>
  <c r="S11" i="11"/>
  <c r="S16" i="11" s="1"/>
  <c r="R11" i="11"/>
  <c r="K11" i="11"/>
  <c r="K19" i="11" s="1"/>
  <c r="J11" i="11"/>
  <c r="I11" i="11"/>
  <c r="G11" i="11"/>
  <c r="F11" i="11"/>
  <c r="T10" i="11"/>
  <c r="X10" i="11" s="1"/>
  <c r="L10" i="11"/>
  <c r="H10" i="11"/>
  <c r="T9" i="11"/>
  <c r="X9" i="11" s="1"/>
  <c r="L9" i="11"/>
  <c r="H9" i="11"/>
  <c r="T8" i="11"/>
  <c r="X8" i="11" s="1"/>
  <c r="L8" i="11"/>
  <c r="H8" i="11"/>
  <c r="W7" i="11"/>
  <c r="V7" i="11"/>
  <c r="U7" i="11"/>
  <c r="S7" i="11"/>
  <c r="R7" i="11"/>
  <c r="T7" i="11" s="1"/>
  <c r="X7" i="11" s="1"/>
  <c r="H7" i="11"/>
  <c r="L7" i="11" s="1"/>
  <c r="T6" i="11"/>
  <c r="X6" i="11" s="1"/>
  <c r="H6" i="11"/>
  <c r="L6" i="11" s="1"/>
  <c r="T5" i="11"/>
  <c r="X5" i="11" s="1"/>
  <c r="T4" i="11"/>
  <c r="X4" i="11" s="1"/>
  <c r="G40" i="11" l="1"/>
  <c r="H22" i="11"/>
  <c r="L22" i="11" s="1"/>
  <c r="L18" i="11"/>
  <c r="U42" i="11"/>
  <c r="U95" i="11" s="1"/>
  <c r="S69" i="11"/>
  <c r="X32" i="11"/>
  <c r="S56" i="11"/>
  <c r="T52" i="11"/>
  <c r="X52" i="11" s="1"/>
  <c r="X90" i="11"/>
  <c r="G19" i="11"/>
  <c r="H11" i="11"/>
  <c r="L11" i="11" s="1"/>
  <c r="J19" i="11"/>
  <c r="T15" i="11"/>
  <c r="X15" i="11" s="1"/>
  <c r="R16" i="11"/>
  <c r="T16" i="11" s="1"/>
  <c r="X16" i="11" s="1"/>
  <c r="R42" i="11"/>
  <c r="T42" i="11" s="1"/>
  <c r="T20" i="11"/>
  <c r="X20" i="11" s="1"/>
  <c r="W95" i="11"/>
  <c r="L27" i="11"/>
  <c r="J98" i="11"/>
  <c r="V95" i="11" s="1"/>
  <c r="X49" i="11"/>
  <c r="L58" i="11"/>
  <c r="L65" i="11"/>
  <c r="T76" i="11"/>
  <c r="X76" i="11" s="1"/>
  <c r="F19" i="11"/>
  <c r="R56" i="11"/>
  <c r="T56" i="11" s="1"/>
  <c r="X56" i="11" s="1"/>
  <c r="R69" i="11"/>
  <c r="T69" i="11" s="1"/>
  <c r="X69" i="11" s="1"/>
  <c r="T73" i="11"/>
  <c r="X73" i="11" s="1"/>
  <c r="F98" i="11"/>
  <c r="H98" i="11" s="1"/>
  <c r="L98" i="11" s="1"/>
  <c r="X101" i="11"/>
  <c r="H19" i="11" l="1"/>
  <c r="L19" i="11" s="1"/>
  <c r="R95" i="11"/>
  <c r="T95" i="11" s="1"/>
  <c r="X95" i="11" s="1"/>
  <c r="X42" i="11"/>
  <c r="S95" i="11"/>
  <c r="H40" i="11"/>
  <c r="L40" i="11" s="1"/>
  <c r="T102" i="10" l="1"/>
  <c r="X102" i="10" s="1"/>
  <c r="T101" i="10"/>
  <c r="T89" i="10" s="1"/>
  <c r="X89" i="10" s="1"/>
  <c r="L97" i="10"/>
  <c r="K97" i="10"/>
  <c r="J97" i="10"/>
  <c r="I97" i="10"/>
  <c r="H97" i="10"/>
  <c r="G97" i="10"/>
  <c r="F97" i="10"/>
  <c r="H96" i="10"/>
  <c r="L96" i="10" s="1"/>
  <c r="L95" i="10"/>
  <c r="H95" i="10"/>
  <c r="W94" i="10"/>
  <c r="V94" i="10"/>
  <c r="U94" i="10"/>
  <c r="S94" i="10"/>
  <c r="R94" i="10"/>
  <c r="T94" i="10" s="1"/>
  <c r="X94" i="10" s="1"/>
  <c r="H94" i="10"/>
  <c r="L94" i="10" s="1"/>
  <c r="T93" i="10"/>
  <c r="X93" i="10" s="1"/>
  <c r="H93" i="10"/>
  <c r="L93" i="10" s="1"/>
  <c r="T92" i="10"/>
  <c r="X92" i="10" s="1"/>
  <c r="K92" i="10"/>
  <c r="J92" i="10"/>
  <c r="I92" i="10"/>
  <c r="G92" i="10"/>
  <c r="F92" i="10"/>
  <c r="H92" i="10" s="1"/>
  <c r="L92" i="10" s="1"/>
  <c r="X91" i="10"/>
  <c r="T91" i="10"/>
  <c r="L91" i="10"/>
  <c r="H91" i="10"/>
  <c r="H90" i="10"/>
  <c r="L90" i="10" s="1"/>
  <c r="W89" i="10"/>
  <c r="W90" i="10" s="1"/>
  <c r="V89" i="10"/>
  <c r="V90" i="10" s="1"/>
  <c r="U89" i="10"/>
  <c r="U90" i="10" s="1"/>
  <c r="S89" i="10"/>
  <c r="S90" i="10" s="1"/>
  <c r="R89" i="10"/>
  <c r="R90" i="10" s="1"/>
  <c r="T90" i="10" s="1"/>
  <c r="X90" i="10" s="1"/>
  <c r="L89" i="10"/>
  <c r="H89" i="10"/>
  <c r="X88" i="10"/>
  <c r="T88" i="10"/>
  <c r="L88" i="10"/>
  <c r="H88" i="10"/>
  <c r="X87" i="10"/>
  <c r="T87" i="10"/>
  <c r="K87" i="10"/>
  <c r="J87" i="10"/>
  <c r="I87" i="10"/>
  <c r="H87" i="10"/>
  <c r="L87" i="10" s="1"/>
  <c r="G87" i="10"/>
  <c r="F87" i="10"/>
  <c r="T86" i="10"/>
  <c r="X86" i="10" s="1"/>
  <c r="H86" i="10"/>
  <c r="L86" i="10" s="1"/>
  <c r="T85" i="10"/>
  <c r="X85" i="10" s="1"/>
  <c r="H85" i="10"/>
  <c r="L85" i="10" s="1"/>
  <c r="T84" i="10"/>
  <c r="X84" i="10" s="1"/>
  <c r="H84" i="10"/>
  <c r="L84" i="10" s="1"/>
  <c r="T83" i="10"/>
  <c r="X83" i="10" s="1"/>
  <c r="K83" i="10"/>
  <c r="J83" i="10"/>
  <c r="I83" i="10"/>
  <c r="G83" i="10"/>
  <c r="F83" i="10"/>
  <c r="H83" i="10" s="1"/>
  <c r="L83" i="10" s="1"/>
  <c r="X82" i="10"/>
  <c r="T82" i="10"/>
  <c r="L82" i="10"/>
  <c r="H82" i="10"/>
  <c r="X81" i="10"/>
  <c r="T81" i="10"/>
  <c r="L81" i="10"/>
  <c r="H81" i="10"/>
  <c r="X80" i="10"/>
  <c r="T80" i="10"/>
  <c r="L80" i="10"/>
  <c r="H80" i="10"/>
  <c r="X79" i="10"/>
  <c r="T79" i="10"/>
  <c r="K79" i="10"/>
  <c r="J79" i="10"/>
  <c r="I79" i="10"/>
  <c r="G79" i="10"/>
  <c r="F79" i="10"/>
  <c r="H79" i="10" s="1"/>
  <c r="L79" i="10" s="1"/>
  <c r="T78" i="10"/>
  <c r="X78" i="10" s="1"/>
  <c r="H78" i="10"/>
  <c r="L78" i="10" s="1"/>
  <c r="T77" i="10"/>
  <c r="X77" i="10" s="1"/>
  <c r="H77" i="10"/>
  <c r="L77" i="10" s="1"/>
  <c r="V76" i="10"/>
  <c r="U76" i="10"/>
  <c r="R76" i="10"/>
  <c r="T76" i="10" s="1"/>
  <c r="X76" i="10" s="1"/>
  <c r="K76" i="10"/>
  <c r="J76" i="10"/>
  <c r="I76" i="10"/>
  <c r="H76" i="10"/>
  <c r="L76" i="10" s="1"/>
  <c r="G76" i="10"/>
  <c r="F76" i="10"/>
  <c r="T75" i="10"/>
  <c r="X75" i="10" s="1"/>
  <c r="H75" i="10"/>
  <c r="L75" i="10" s="1"/>
  <c r="T74" i="10"/>
  <c r="X74" i="10" s="1"/>
  <c r="H74" i="10"/>
  <c r="L74" i="10" s="1"/>
  <c r="W73" i="10"/>
  <c r="W76" i="10" s="1"/>
  <c r="V73" i="10"/>
  <c r="U73" i="10"/>
  <c r="S73" i="10"/>
  <c r="S76" i="10" s="1"/>
  <c r="R73" i="10"/>
  <c r="H73" i="10"/>
  <c r="L73" i="10" s="1"/>
  <c r="X72" i="10"/>
  <c r="T72" i="10"/>
  <c r="K72" i="10"/>
  <c r="J72" i="10"/>
  <c r="I72" i="10"/>
  <c r="G72" i="10"/>
  <c r="F72" i="10"/>
  <c r="H72" i="10" s="1"/>
  <c r="L72" i="10" s="1"/>
  <c r="T71" i="10"/>
  <c r="X71" i="10" s="1"/>
  <c r="H71" i="10"/>
  <c r="L71" i="10" s="1"/>
  <c r="T70" i="10"/>
  <c r="X70" i="10" s="1"/>
  <c r="H70" i="10"/>
  <c r="L70" i="10" s="1"/>
  <c r="K69" i="10"/>
  <c r="J69" i="10"/>
  <c r="I69" i="10"/>
  <c r="H69" i="10"/>
  <c r="L69" i="10" s="1"/>
  <c r="G69" i="10"/>
  <c r="F69" i="10"/>
  <c r="W68" i="10"/>
  <c r="V68" i="10"/>
  <c r="U68" i="10"/>
  <c r="S68" i="10"/>
  <c r="T68" i="10" s="1"/>
  <c r="X68" i="10" s="1"/>
  <c r="R68" i="10"/>
  <c r="H68" i="10"/>
  <c r="L68" i="10" s="1"/>
  <c r="X67" i="10"/>
  <c r="T67" i="10"/>
  <c r="H67" i="10"/>
  <c r="L67" i="10" s="1"/>
  <c r="X66" i="10"/>
  <c r="T66" i="10"/>
  <c r="H66" i="10"/>
  <c r="L66" i="10" s="1"/>
  <c r="X65" i="10"/>
  <c r="T65" i="10"/>
  <c r="K65" i="10"/>
  <c r="J65" i="10"/>
  <c r="I65" i="10"/>
  <c r="G65" i="10"/>
  <c r="F65" i="10"/>
  <c r="H65" i="10" s="1"/>
  <c r="L65" i="10" s="1"/>
  <c r="T64" i="10"/>
  <c r="X64" i="10" s="1"/>
  <c r="H64" i="10"/>
  <c r="L64" i="10" s="1"/>
  <c r="W63" i="10"/>
  <c r="W69" i="10" s="1"/>
  <c r="V63" i="10"/>
  <c r="V69" i="10" s="1"/>
  <c r="U63" i="10"/>
  <c r="U69" i="10" s="1"/>
  <c r="S63" i="10"/>
  <c r="S69" i="10" s="1"/>
  <c r="R63" i="10"/>
  <c r="T63" i="10" s="1"/>
  <c r="X63" i="10" s="1"/>
  <c r="L63" i="10"/>
  <c r="H63" i="10"/>
  <c r="T62" i="10"/>
  <c r="X62" i="10" s="1"/>
  <c r="L62" i="10"/>
  <c r="H62" i="10"/>
  <c r="T61" i="10"/>
  <c r="X61" i="10" s="1"/>
  <c r="L61" i="10"/>
  <c r="K61" i="10"/>
  <c r="J61" i="10"/>
  <c r="I61" i="10"/>
  <c r="H61" i="10"/>
  <c r="G61" i="10"/>
  <c r="F61" i="10"/>
  <c r="W60" i="10"/>
  <c r="V60" i="10"/>
  <c r="U60" i="10"/>
  <c r="S60" i="10"/>
  <c r="T60" i="10" s="1"/>
  <c r="X60" i="10" s="1"/>
  <c r="R60" i="10"/>
  <c r="H60" i="10"/>
  <c r="L60" i="10" s="1"/>
  <c r="X59" i="10"/>
  <c r="T59" i="10"/>
  <c r="H59" i="10"/>
  <c r="L59" i="10" s="1"/>
  <c r="X58" i="10"/>
  <c r="T58" i="10"/>
  <c r="K58" i="10"/>
  <c r="J58" i="10"/>
  <c r="I58" i="10"/>
  <c r="G58" i="10"/>
  <c r="F58" i="10"/>
  <c r="H58" i="10" s="1"/>
  <c r="L58" i="10" s="1"/>
  <c r="T57" i="10"/>
  <c r="X57" i="10" s="1"/>
  <c r="H57" i="10"/>
  <c r="L57" i="10" s="1"/>
  <c r="L56" i="10"/>
  <c r="H56" i="10"/>
  <c r="T55" i="10"/>
  <c r="X55" i="10" s="1"/>
  <c r="K55" i="10"/>
  <c r="J55" i="10"/>
  <c r="I55" i="10"/>
  <c r="H55" i="10"/>
  <c r="L55" i="10" s="1"/>
  <c r="G55" i="10"/>
  <c r="F55" i="10"/>
  <c r="T54" i="10"/>
  <c r="X54" i="10" s="1"/>
  <c r="H54" i="10"/>
  <c r="L54" i="10" s="1"/>
  <c r="T53" i="10"/>
  <c r="X53" i="10" s="1"/>
  <c r="H53" i="10"/>
  <c r="L53" i="10" s="1"/>
  <c r="W52" i="10"/>
  <c r="W56" i="10" s="1"/>
  <c r="V52" i="10"/>
  <c r="U52" i="10"/>
  <c r="S52" i="10"/>
  <c r="S56" i="10" s="1"/>
  <c r="R52" i="10"/>
  <c r="K52" i="10"/>
  <c r="J52" i="10"/>
  <c r="I52" i="10"/>
  <c r="G52" i="10"/>
  <c r="F52" i="10"/>
  <c r="H52" i="10" s="1"/>
  <c r="L52" i="10" s="1"/>
  <c r="T51" i="10"/>
  <c r="X51" i="10" s="1"/>
  <c r="H51" i="10"/>
  <c r="L51" i="10" s="1"/>
  <c r="T50" i="10"/>
  <c r="X50" i="10" s="1"/>
  <c r="H50" i="10"/>
  <c r="L50" i="10" s="1"/>
  <c r="W49" i="10"/>
  <c r="V49" i="10"/>
  <c r="V56" i="10" s="1"/>
  <c r="U49" i="10"/>
  <c r="U56" i="10" s="1"/>
  <c r="S49" i="10"/>
  <c r="R49" i="10"/>
  <c r="T49" i="10" s="1"/>
  <c r="X49" i="10" s="1"/>
  <c r="L49" i="10"/>
  <c r="H49" i="10"/>
  <c r="T48" i="10"/>
  <c r="X48" i="10" s="1"/>
  <c r="L48" i="10"/>
  <c r="H48" i="10"/>
  <c r="T47" i="10"/>
  <c r="X47" i="10" s="1"/>
  <c r="K47" i="10"/>
  <c r="J47" i="10"/>
  <c r="I47" i="10"/>
  <c r="H47" i="10"/>
  <c r="L47" i="10" s="1"/>
  <c r="G47" i="10"/>
  <c r="F47" i="10"/>
  <c r="T46" i="10"/>
  <c r="X46" i="10" s="1"/>
  <c r="H46" i="10"/>
  <c r="L46" i="10" s="1"/>
  <c r="T45" i="10"/>
  <c r="X45" i="10" s="1"/>
  <c r="H45" i="10"/>
  <c r="L45" i="10" s="1"/>
  <c r="T44" i="10"/>
  <c r="X44" i="10" s="1"/>
  <c r="K44" i="10"/>
  <c r="K98" i="10" s="1"/>
  <c r="J44" i="10"/>
  <c r="J98" i="10" s="1"/>
  <c r="I44" i="10"/>
  <c r="I98" i="10" s="1"/>
  <c r="G44" i="10"/>
  <c r="G98" i="10" s="1"/>
  <c r="F44" i="10"/>
  <c r="H44" i="10" s="1"/>
  <c r="L44" i="10" s="1"/>
  <c r="X43" i="10"/>
  <c r="T43" i="10"/>
  <c r="H43" i="10"/>
  <c r="L43" i="10" s="1"/>
  <c r="H42" i="10"/>
  <c r="L42" i="10" s="1"/>
  <c r="W41" i="10"/>
  <c r="V41" i="10"/>
  <c r="U41" i="10"/>
  <c r="S41" i="10"/>
  <c r="R41" i="10"/>
  <c r="T41" i="10" s="1"/>
  <c r="X41" i="10" s="1"/>
  <c r="L41" i="10"/>
  <c r="H41" i="10"/>
  <c r="X40" i="10"/>
  <c r="T40" i="10"/>
  <c r="T39" i="10"/>
  <c r="X39" i="10" s="1"/>
  <c r="H39" i="10"/>
  <c r="L39" i="10" s="1"/>
  <c r="T38" i="10"/>
  <c r="X38" i="10" s="1"/>
  <c r="K38" i="10"/>
  <c r="J38" i="10"/>
  <c r="I38" i="10"/>
  <c r="G38" i="10"/>
  <c r="F38" i="10"/>
  <c r="H38" i="10" s="1"/>
  <c r="L38" i="10" s="1"/>
  <c r="X37" i="10"/>
  <c r="T37" i="10"/>
  <c r="L37" i="10"/>
  <c r="H37" i="10"/>
  <c r="W36" i="10"/>
  <c r="V36" i="10"/>
  <c r="U36" i="10"/>
  <c r="T36" i="10"/>
  <c r="X36" i="10" s="1"/>
  <c r="S36" i="10"/>
  <c r="R36" i="10"/>
  <c r="H36" i="10"/>
  <c r="L36" i="10" s="1"/>
  <c r="T35" i="10"/>
  <c r="X35" i="10" s="1"/>
  <c r="H35" i="10"/>
  <c r="L35" i="10" s="1"/>
  <c r="T34" i="10"/>
  <c r="X34" i="10" s="1"/>
  <c r="H34" i="10"/>
  <c r="L34" i="10" s="1"/>
  <c r="T33" i="10"/>
  <c r="X33" i="10" s="1"/>
  <c r="H33" i="10"/>
  <c r="L33" i="10" s="1"/>
  <c r="W32" i="10"/>
  <c r="V32" i="10"/>
  <c r="U32" i="10"/>
  <c r="S32" i="10"/>
  <c r="R32" i="10"/>
  <c r="T32" i="10" s="1"/>
  <c r="X32" i="10" s="1"/>
  <c r="L32" i="10"/>
  <c r="H32" i="10"/>
  <c r="X31" i="10"/>
  <c r="T31" i="10"/>
  <c r="L31" i="10"/>
  <c r="H31" i="10"/>
  <c r="X30" i="10"/>
  <c r="T30" i="10"/>
  <c r="K30" i="10"/>
  <c r="J30" i="10"/>
  <c r="I30" i="10"/>
  <c r="H30" i="10"/>
  <c r="L30" i="10" s="1"/>
  <c r="G30" i="10"/>
  <c r="F30" i="10"/>
  <c r="T29" i="10"/>
  <c r="X29" i="10" s="1"/>
  <c r="H29" i="10"/>
  <c r="L29" i="10" s="1"/>
  <c r="T28" i="10"/>
  <c r="X28" i="10" s="1"/>
  <c r="H28" i="10"/>
  <c r="L28" i="10" s="1"/>
  <c r="T27" i="10"/>
  <c r="X27" i="10" s="1"/>
  <c r="K27" i="10"/>
  <c r="J27" i="10"/>
  <c r="I27" i="10"/>
  <c r="G27" i="10"/>
  <c r="F27" i="10"/>
  <c r="H27" i="10" s="1"/>
  <c r="L27" i="10" s="1"/>
  <c r="W26" i="10"/>
  <c r="V26" i="10"/>
  <c r="U26" i="10"/>
  <c r="T26" i="10"/>
  <c r="X26" i="10" s="1"/>
  <c r="S26" i="10"/>
  <c r="R26" i="10"/>
  <c r="H26" i="10"/>
  <c r="L26" i="10" s="1"/>
  <c r="T25" i="10"/>
  <c r="X25" i="10" s="1"/>
  <c r="H25" i="10"/>
  <c r="L25" i="10" s="1"/>
  <c r="T24" i="10"/>
  <c r="X24" i="10" s="1"/>
  <c r="H24" i="10"/>
  <c r="L24" i="10" s="1"/>
  <c r="T23" i="10"/>
  <c r="X23" i="10" s="1"/>
  <c r="H23" i="10"/>
  <c r="L23" i="10" s="1"/>
  <c r="T22" i="10"/>
  <c r="X22" i="10" s="1"/>
  <c r="K22" i="10"/>
  <c r="K40" i="10" s="1"/>
  <c r="J22" i="10"/>
  <c r="J40" i="10" s="1"/>
  <c r="I22" i="10"/>
  <c r="I40" i="10" s="1"/>
  <c r="U95" i="10" s="1"/>
  <c r="G22" i="10"/>
  <c r="G40" i="10" s="1"/>
  <c r="F22" i="10"/>
  <c r="F40" i="10" s="1"/>
  <c r="X21" i="10"/>
  <c r="T21" i="10"/>
  <c r="L21" i="10"/>
  <c r="H21" i="10"/>
  <c r="W20" i="10"/>
  <c r="W42" i="10" s="1"/>
  <c r="V20" i="10"/>
  <c r="V42" i="10" s="1"/>
  <c r="U20" i="10"/>
  <c r="U42" i="10" s="1"/>
  <c r="S20" i="10"/>
  <c r="S42" i="10" s="1"/>
  <c r="R20" i="10"/>
  <c r="R42" i="10" s="1"/>
  <c r="T42" i="10" s="1"/>
  <c r="H20" i="10"/>
  <c r="L20" i="10" s="1"/>
  <c r="T19" i="10"/>
  <c r="X19" i="10" s="1"/>
  <c r="X18" i="10"/>
  <c r="T18" i="10"/>
  <c r="K18" i="10"/>
  <c r="J18" i="10"/>
  <c r="I18" i="10"/>
  <c r="G18" i="10"/>
  <c r="F18" i="10"/>
  <c r="H18" i="10" s="1"/>
  <c r="L18" i="10" s="1"/>
  <c r="T17" i="10"/>
  <c r="X17" i="10" s="1"/>
  <c r="H17" i="10"/>
  <c r="L17" i="10" s="1"/>
  <c r="U16" i="10"/>
  <c r="L16" i="10"/>
  <c r="H16" i="10"/>
  <c r="W15" i="10"/>
  <c r="V15" i="10"/>
  <c r="U15" i="10"/>
  <c r="S15" i="10"/>
  <c r="R15" i="10"/>
  <c r="T15" i="10" s="1"/>
  <c r="H15" i="10"/>
  <c r="L15" i="10" s="1"/>
  <c r="T14" i="10"/>
  <c r="X14" i="10" s="1"/>
  <c r="K14" i="10"/>
  <c r="J14" i="10"/>
  <c r="I14" i="10"/>
  <c r="I19" i="10" s="1"/>
  <c r="G14" i="10"/>
  <c r="F14" i="10"/>
  <c r="H14" i="10" s="1"/>
  <c r="X13" i="10"/>
  <c r="T13" i="10"/>
  <c r="H13" i="10"/>
  <c r="L13" i="10" s="1"/>
  <c r="X12" i="10"/>
  <c r="T12" i="10"/>
  <c r="H12" i="10"/>
  <c r="L12" i="10" s="1"/>
  <c r="W11" i="10"/>
  <c r="W16" i="10" s="1"/>
  <c r="V11" i="10"/>
  <c r="U11" i="10"/>
  <c r="T11" i="10"/>
  <c r="X11" i="10" s="1"/>
  <c r="S11" i="10"/>
  <c r="S16" i="10" s="1"/>
  <c r="R11" i="10"/>
  <c r="K11" i="10"/>
  <c r="K19" i="10" s="1"/>
  <c r="J11" i="10"/>
  <c r="J19" i="10" s="1"/>
  <c r="I11" i="10"/>
  <c r="G11" i="10"/>
  <c r="F11" i="10"/>
  <c r="F19" i="10" s="1"/>
  <c r="T10" i="10"/>
  <c r="X10" i="10" s="1"/>
  <c r="L10" i="10"/>
  <c r="H10" i="10"/>
  <c r="X9" i="10"/>
  <c r="T9" i="10"/>
  <c r="L9" i="10"/>
  <c r="H9" i="10"/>
  <c r="T8" i="10"/>
  <c r="X8" i="10" s="1"/>
  <c r="L8" i="10"/>
  <c r="H8" i="10"/>
  <c r="W7" i="10"/>
  <c r="V7" i="10"/>
  <c r="U7" i="10"/>
  <c r="S7" i="10"/>
  <c r="R7" i="10"/>
  <c r="T7" i="10" s="1"/>
  <c r="H7" i="10"/>
  <c r="L7" i="10" s="1"/>
  <c r="T6" i="10"/>
  <c r="X6" i="10" s="1"/>
  <c r="H6" i="10"/>
  <c r="L6" i="10" s="1"/>
  <c r="T5" i="10"/>
  <c r="X5" i="10" s="1"/>
  <c r="T4" i="10"/>
  <c r="X4" i="10" s="1"/>
  <c r="X42" i="10" l="1"/>
  <c r="X7" i="10"/>
  <c r="G19" i="10"/>
  <c r="H19" i="10" s="1"/>
  <c r="L19" i="10" s="1"/>
  <c r="H11" i="10"/>
  <c r="L11" i="10" s="1"/>
  <c r="R16" i="10"/>
  <c r="T16" i="10" s="1"/>
  <c r="V16" i="10"/>
  <c r="V95" i="10" s="1"/>
  <c r="X15" i="10"/>
  <c r="H40" i="10"/>
  <c r="L40" i="10" s="1"/>
  <c r="W95" i="10"/>
  <c r="L14" i="10"/>
  <c r="S95" i="10"/>
  <c r="H22" i="10"/>
  <c r="L22" i="10" s="1"/>
  <c r="T52" i="10"/>
  <c r="X52" i="10" s="1"/>
  <c r="R56" i="10"/>
  <c r="T56" i="10" s="1"/>
  <c r="X56" i="10" s="1"/>
  <c r="R69" i="10"/>
  <c r="T69" i="10" s="1"/>
  <c r="X69" i="10" s="1"/>
  <c r="T73" i="10"/>
  <c r="X73" i="10" s="1"/>
  <c r="F98" i="10"/>
  <c r="H98" i="10" s="1"/>
  <c r="L98" i="10" s="1"/>
  <c r="X101" i="10"/>
  <c r="T20" i="10"/>
  <c r="X20" i="10" s="1"/>
  <c r="X16" i="10" l="1"/>
  <c r="R95" i="10"/>
  <c r="T95" i="10" s="1"/>
  <c r="X95" i="10" s="1"/>
  <c r="T102" i="9" l="1"/>
  <c r="X102" i="9" s="1"/>
  <c r="T101" i="9"/>
  <c r="T89" i="9" s="1"/>
  <c r="X89" i="9" s="1"/>
  <c r="K97" i="9"/>
  <c r="J97" i="9"/>
  <c r="I97" i="9"/>
  <c r="H97" i="9"/>
  <c r="L97" i="9" s="1"/>
  <c r="G97" i="9"/>
  <c r="F97" i="9"/>
  <c r="H96" i="9"/>
  <c r="L96" i="9" s="1"/>
  <c r="L95" i="9"/>
  <c r="H95" i="9"/>
  <c r="W94" i="9"/>
  <c r="V94" i="9"/>
  <c r="U94" i="9"/>
  <c r="S94" i="9"/>
  <c r="R94" i="9"/>
  <c r="T94" i="9" s="1"/>
  <c r="X94" i="9" s="1"/>
  <c r="H94" i="9"/>
  <c r="L94" i="9" s="1"/>
  <c r="T93" i="9"/>
  <c r="X93" i="9" s="1"/>
  <c r="H93" i="9"/>
  <c r="L93" i="9" s="1"/>
  <c r="T92" i="9"/>
  <c r="X92" i="9" s="1"/>
  <c r="K92" i="9"/>
  <c r="J92" i="9"/>
  <c r="I92" i="9"/>
  <c r="G92" i="9"/>
  <c r="F92" i="9"/>
  <c r="H92" i="9" s="1"/>
  <c r="L92" i="9" s="1"/>
  <c r="X91" i="9"/>
  <c r="T91" i="9"/>
  <c r="H91" i="9"/>
  <c r="L91" i="9" s="1"/>
  <c r="H90" i="9"/>
  <c r="L90" i="9" s="1"/>
  <c r="W89" i="9"/>
  <c r="W90" i="9" s="1"/>
  <c r="V89" i="9"/>
  <c r="V90" i="9" s="1"/>
  <c r="U89" i="9"/>
  <c r="U90" i="9" s="1"/>
  <c r="S89" i="9"/>
  <c r="S90" i="9" s="1"/>
  <c r="R89" i="9"/>
  <c r="R90" i="9" s="1"/>
  <c r="T90" i="9" s="1"/>
  <c r="L89" i="9"/>
  <c r="H89" i="9"/>
  <c r="T88" i="9"/>
  <c r="X88" i="9" s="1"/>
  <c r="L88" i="9"/>
  <c r="H88" i="9"/>
  <c r="T87" i="9"/>
  <c r="X87" i="9" s="1"/>
  <c r="K87" i="9"/>
  <c r="J87" i="9"/>
  <c r="I87" i="9"/>
  <c r="H87" i="9"/>
  <c r="L87" i="9" s="1"/>
  <c r="G87" i="9"/>
  <c r="F87" i="9"/>
  <c r="T86" i="9"/>
  <c r="X86" i="9" s="1"/>
  <c r="L86" i="9"/>
  <c r="H86" i="9"/>
  <c r="T85" i="9"/>
  <c r="X85" i="9" s="1"/>
  <c r="L85" i="9"/>
  <c r="H85" i="9"/>
  <c r="T84" i="9"/>
  <c r="X84" i="9" s="1"/>
  <c r="L84" i="9"/>
  <c r="H84" i="9"/>
  <c r="T83" i="9"/>
  <c r="X83" i="9" s="1"/>
  <c r="K83" i="9"/>
  <c r="J83" i="9"/>
  <c r="I83" i="9"/>
  <c r="G83" i="9"/>
  <c r="F83" i="9"/>
  <c r="H83" i="9" s="1"/>
  <c r="L83" i="9" s="1"/>
  <c r="X82" i="9"/>
  <c r="T82" i="9"/>
  <c r="H82" i="9"/>
  <c r="L82" i="9" s="1"/>
  <c r="X81" i="9"/>
  <c r="T81" i="9"/>
  <c r="H81" i="9"/>
  <c r="L81" i="9" s="1"/>
  <c r="X80" i="9"/>
  <c r="T80" i="9"/>
  <c r="H80" i="9"/>
  <c r="L80" i="9" s="1"/>
  <c r="X79" i="9"/>
  <c r="T79" i="9"/>
  <c r="K79" i="9"/>
  <c r="J79" i="9"/>
  <c r="I79" i="9"/>
  <c r="G79" i="9"/>
  <c r="F79" i="9"/>
  <c r="H79" i="9" s="1"/>
  <c r="L79" i="9" s="1"/>
  <c r="X78" i="9"/>
  <c r="T78" i="9"/>
  <c r="H78" i="9"/>
  <c r="L78" i="9" s="1"/>
  <c r="X77" i="9"/>
  <c r="T77" i="9"/>
  <c r="H77" i="9"/>
  <c r="L77" i="9" s="1"/>
  <c r="V76" i="9"/>
  <c r="U76" i="9"/>
  <c r="R76" i="9"/>
  <c r="K76" i="9"/>
  <c r="J76" i="9"/>
  <c r="I76" i="9"/>
  <c r="H76" i="9"/>
  <c r="L76" i="9" s="1"/>
  <c r="G76" i="9"/>
  <c r="F76" i="9"/>
  <c r="T75" i="9"/>
  <c r="X75" i="9" s="1"/>
  <c r="L75" i="9"/>
  <c r="H75" i="9"/>
  <c r="T74" i="9"/>
  <c r="X74" i="9" s="1"/>
  <c r="L74" i="9"/>
  <c r="H74" i="9"/>
  <c r="W73" i="9"/>
  <c r="W76" i="9" s="1"/>
  <c r="V73" i="9"/>
  <c r="U73" i="9"/>
  <c r="S73" i="9"/>
  <c r="S76" i="9" s="1"/>
  <c r="R73" i="9"/>
  <c r="H73" i="9"/>
  <c r="L73" i="9" s="1"/>
  <c r="X72" i="9"/>
  <c r="T72" i="9"/>
  <c r="K72" i="9"/>
  <c r="J72" i="9"/>
  <c r="I72" i="9"/>
  <c r="G72" i="9"/>
  <c r="F72" i="9"/>
  <c r="H72" i="9" s="1"/>
  <c r="L72" i="9" s="1"/>
  <c r="T71" i="9"/>
  <c r="X71" i="9" s="1"/>
  <c r="H71" i="9"/>
  <c r="L71" i="9" s="1"/>
  <c r="T70" i="9"/>
  <c r="X70" i="9" s="1"/>
  <c r="H70" i="9"/>
  <c r="L70" i="9" s="1"/>
  <c r="K69" i="9"/>
  <c r="J69" i="9"/>
  <c r="I69" i="9"/>
  <c r="H69" i="9"/>
  <c r="L69" i="9" s="1"/>
  <c r="G69" i="9"/>
  <c r="F69" i="9"/>
  <c r="W68" i="9"/>
  <c r="V68" i="9"/>
  <c r="U68" i="9"/>
  <c r="S68" i="9"/>
  <c r="T68" i="9" s="1"/>
  <c r="X68" i="9" s="1"/>
  <c r="R68" i="9"/>
  <c r="H68" i="9"/>
  <c r="L68" i="9" s="1"/>
  <c r="X67" i="9"/>
  <c r="T67" i="9"/>
  <c r="H67" i="9"/>
  <c r="L67" i="9" s="1"/>
  <c r="X66" i="9"/>
  <c r="T66" i="9"/>
  <c r="H66" i="9"/>
  <c r="L66" i="9" s="1"/>
  <c r="X65" i="9"/>
  <c r="T65" i="9"/>
  <c r="K65" i="9"/>
  <c r="J65" i="9"/>
  <c r="I65" i="9"/>
  <c r="G65" i="9"/>
  <c r="F65" i="9"/>
  <c r="H65" i="9" s="1"/>
  <c r="L65" i="9" s="1"/>
  <c r="T64" i="9"/>
  <c r="X64" i="9" s="1"/>
  <c r="H64" i="9"/>
  <c r="L64" i="9" s="1"/>
  <c r="W63" i="9"/>
  <c r="W69" i="9" s="1"/>
  <c r="V63" i="9"/>
  <c r="V69" i="9" s="1"/>
  <c r="U63" i="9"/>
  <c r="U69" i="9" s="1"/>
  <c r="S63" i="9"/>
  <c r="S69" i="9" s="1"/>
  <c r="R63" i="9"/>
  <c r="T63" i="9" s="1"/>
  <c r="X63" i="9" s="1"/>
  <c r="L63" i="9"/>
  <c r="H63" i="9"/>
  <c r="T62" i="9"/>
  <c r="X62" i="9" s="1"/>
  <c r="L62" i="9"/>
  <c r="H62" i="9"/>
  <c r="T61" i="9"/>
  <c r="X61" i="9" s="1"/>
  <c r="K61" i="9"/>
  <c r="J61" i="9"/>
  <c r="I61" i="9"/>
  <c r="H61" i="9"/>
  <c r="L61" i="9" s="1"/>
  <c r="G61" i="9"/>
  <c r="F61" i="9"/>
  <c r="W60" i="9"/>
  <c r="V60" i="9"/>
  <c r="U60" i="9"/>
  <c r="S60" i="9"/>
  <c r="T60" i="9" s="1"/>
  <c r="X60" i="9" s="1"/>
  <c r="R60" i="9"/>
  <c r="H60" i="9"/>
  <c r="L60" i="9" s="1"/>
  <c r="X59" i="9"/>
  <c r="T59" i="9"/>
  <c r="H59" i="9"/>
  <c r="L59" i="9" s="1"/>
  <c r="X58" i="9"/>
  <c r="T58" i="9"/>
  <c r="K58" i="9"/>
  <c r="J58" i="9"/>
  <c r="I58" i="9"/>
  <c r="G58" i="9"/>
  <c r="F58" i="9"/>
  <c r="H58" i="9" s="1"/>
  <c r="L58" i="9" s="1"/>
  <c r="T57" i="9"/>
  <c r="X57" i="9" s="1"/>
  <c r="H57" i="9"/>
  <c r="L57" i="9" s="1"/>
  <c r="L56" i="9"/>
  <c r="H56" i="9"/>
  <c r="T55" i="9"/>
  <c r="X55" i="9" s="1"/>
  <c r="K55" i="9"/>
  <c r="J55" i="9"/>
  <c r="I55" i="9"/>
  <c r="H55" i="9"/>
  <c r="L55" i="9" s="1"/>
  <c r="G55" i="9"/>
  <c r="F55" i="9"/>
  <c r="T54" i="9"/>
  <c r="X54" i="9" s="1"/>
  <c r="H54" i="9"/>
  <c r="L54" i="9" s="1"/>
  <c r="T53" i="9"/>
  <c r="X53" i="9" s="1"/>
  <c r="H53" i="9"/>
  <c r="L53" i="9" s="1"/>
  <c r="W52" i="9"/>
  <c r="W56" i="9" s="1"/>
  <c r="V52" i="9"/>
  <c r="U52" i="9"/>
  <c r="S52" i="9"/>
  <c r="S56" i="9" s="1"/>
  <c r="R52" i="9"/>
  <c r="K52" i="9"/>
  <c r="J52" i="9"/>
  <c r="I52" i="9"/>
  <c r="G52" i="9"/>
  <c r="F52" i="9"/>
  <c r="H52" i="9" s="1"/>
  <c r="L52" i="9" s="1"/>
  <c r="T51" i="9"/>
  <c r="X51" i="9" s="1"/>
  <c r="H51" i="9"/>
  <c r="L51" i="9" s="1"/>
  <c r="T50" i="9"/>
  <c r="X50" i="9" s="1"/>
  <c r="H50" i="9"/>
  <c r="L50" i="9" s="1"/>
  <c r="W49" i="9"/>
  <c r="V49" i="9"/>
  <c r="V56" i="9" s="1"/>
  <c r="U49" i="9"/>
  <c r="U56" i="9" s="1"/>
  <c r="S49" i="9"/>
  <c r="R49" i="9"/>
  <c r="T49" i="9" s="1"/>
  <c r="X49" i="9" s="1"/>
  <c r="L49" i="9"/>
  <c r="H49" i="9"/>
  <c r="T48" i="9"/>
  <c r="X48" i="9" s="1"/>
  <c r="L48" i="9"/>
  <c r="H48" i="9"/>
  <c r="T47" i="9"/>
  <c r="X47" i="9" s="1"/>
  <c r="K47" i="9"/>
  <c r="J47" i="9"/>
  <c r="I47" i="9"/>
  <c r="H47" i="9"/>
  <c r="L47" i="9" s="1"/>
  <c r="G47" i="9"/>
  <c r="F47" i="9"/>
  <c r="T46" i="9"/>
  <c r="X46" i="9" s="1"/>
  <c r="H46" i="9"/>
  <c r="L46" i="9" s="1"/>
  <c r="T45" i="9"/>
  <c r="X45" i="9" s="1"/>
  <c r="H45" i="9"/>
  <c r="L45" i="9" s="1"/>
  <c r="T44" i="9"/>
  <c r="X44" i="9" s="1"/>
  <c r="K44" i="9"/>
  <c r="K98" i="9" s="1"/>
  <c r="J44" i="9"/>
  <c r="J98" i="9" s="1"/>
  <c r="I44" i="9"/>
  <c r="I98" i="9" s="1"/>
  <c r="G44" i="9"/>
  <c r="G98" i="9" s="1"/>
  <c r="F44" i="9"/>
  <c r="H44" i="9" s="1"/>
  <c r="L44" i="9" s="1"/>
  <c r="X43" i="9"/>
  <c r="T43" i="9"/>
  <c r="H43" i="9"/>
  <c r="L43" i="9" s="1"/>
  <c r="H42" i="9"/>
  <c r="L42" i="9" s="1"/>
  <c r="W41" i="9"/>
  <c r="V41" i="9"/>
  <c r="U41" i="9"/>
  <c r="S41" i="9"/>
  <c r="R41" i="9"/>
  <c r="T41" i="9" s="1"/>
  <c r="X41" i="9" s="1"/>
  <c r="L41" i="9"/>
  <c r="H41" i="9"/>
  <c r="T40" i="9"/>
  <c r="X40" i="9" s="1"/>
  <c r="T39" i="9"/>
  <c r="X39" i="9" s="1"/>
  <c r="H39" i="9"/>
  <c r="L39" i="9" s="1"/>
  <c r="T38" i="9"/>
  <c r="X38" i="9" s="1"/>
  <c r="K38" i="9"/>
  <c r="J38" i="9"/>
  <c r="I38" i="9"/>
  <c r="G38" i="9"/>
  <c r="F38" i="9"/>
  <c r="H38" i="9" s="1"/>
  <c r="L38" i="9" s="1"/>
  <c r="X37" i="9"/>
  <c r="T37" i="9"/>
  <c r="H37" i="9"/>
  <c r="L37" i="9" s="1"/>
  <c r="W36" i="9"/>
  <c r="V36" i="9"/>
  <c r="U36" i="9"/>
  <c r="T36" i="9"/>
  <c r="X36" i="9" s="1"/>
  <c r="S36" i="9"/>
  <c r="R36" i="9"/>
  <c r="H36" i="9"/>
  <c r="L36" i="9" s="1"/>
  <c r="T35" i="9"/>
  <c r="X35" i="9" s="1"/>
  <c r="H35" i="9"/>
  <c r="L35" i="9" s="1"/>
  <c r="T34" i="9"/>
  <c r="X34" i="9" s="1"/>
  <c r="H34" i="9"/>
  <c r="L34" i="9" s="1"/>
  <c r="T33" i="9"/>
  <c r="X33" i="9" s="1"/>
  <c r="H33" i="9"/>
  <c r="L33" i="9" s="1"/>
  <c r="W32" i="9"/>
  <c r="V32" i="9"/>
  <c r="U32" i="9"/>
  <c r="S32" i="9"/>
  <c r="R32" i="9"/>
  <c r="T32" i="9" s="1"/>
  <c r="X32" i="9" s="1"/>
  <c r="L32" i="9"/>
  <c r="H32" i="9"/>
  <c r="T31" i="9"/>
  <c r="X31" i="9" s="1"/>
  <c r="L31" i="9"/>
  <c r="H31" i="9"/>
  <c r="T30" i="9"/>
  <c r="X30" i="9" s="1"/>
  <c r="K30" i="9"/>
  <c r="J30" i="9"/>
  <c r="I30" i="9"/>
  <c r="H30" i="9"/>
  <c r="L30" i="9" s="1"/>
  <c r="G30" i="9"/>
  <c r="F30" i="9"/>
  <c r="T29" i="9"/>
  <c r="X29" i="9" s="1"/>
  <c r="H29" i="9"/>
  <c r="L29" i="9" s="1"/>
  <c r="T28" i="9"/>
  <c r="X28" i="9" s="1"/>
  <c r="H28" i="9"/>
  <c r="L28" i="9" s="1"/>
  <c r="T27" i="9"/>
  <c r="X27" i="9" s="1"/>
  <c r="K27" i="9"/>
  <c r="J27" i="9"/>
  <c r="I27" i="9"/>
  <c r="I40" i="9" s="1"/>
  <c r="U95" i="9" s="1"/>
  <c r="G27" i="9"/>
  <c r="F27" i="9"/>
  <c r="H27" i="9" s="1"/>
  <c r="L27" i="9" s="1"/>
  <c r="W26" i="9"/>
  <c r="V26" i="9"/>
  <c r="U26" i="9"/>
  <c r="U42" i="9" s="1"/>
  <c r="T26" i="9"/>
  <c r="X26" i="9" s="1"/>
  <c r="S26" i="9"/>
  <c r="R26" i="9"/>
  <c r="H26" i="9"/>
  <c r="L26" i="9" s="1"/>
  <c r="X25" i="9"/>
  <c r="T25" i="9"/>
  <c r="H25" i="9"/>
  <c r="L25" i="9" s="1"/>
  <c r="X24" i="9"/>
  <c r="T24" i="9"/>
  <c r="H24" i="9"/>
  <c r="L24" i="9" s="1"/>
  <c r="X23" i="9"/>
  <c r="T23" i="9"/>
  <c r="H23" i="9"/>
  <c r="L23" i="9" s="1"/>
  <c r="X22" i="9"/>
  <c r="T22" i="9"/>
  <c r="K22" i="9"/>
  <c r="K40" i="9" s="1"/>
  <c r="J22" i="9"/>
  <c r="J40" i="9" s="1"/>
  <c r="I22" i="9"/>
  <c r="G22" i="9"/>
  <c r="G40" i="9" s="1"/>
  <c r="F22" i="9"/>
  <c r="F40" i="9" s="1"/>
  <c r="T21" i="9"/>
  <c r="X21" i="9" s="1"/>
  <c r="L21" i="9"/>
  <c r="H21" i="9"/>
  <c r="W20" i="9"/>
  <c r="W42" i="9" s="1"/>
  <c r="V20" i="9"/>
  <c r="V42" i="9" s="1"/>
  <c r="U20" i="9"/>
  <c r="S20" i="9"/>
  <c r="S42" i="9" s="1"/>
  <c r="R20" i="9"/>
  <c r="R42" i="9" s="1"/>
  <c r="L20" i="9"/>
  <c r="H20" i="9"/>
  <c r="T19" i="9"/>
  <c r="X19" i="9" s="1"/>
  <c r="X18" i="9"/>
  <c r="T18" i="9"/>
  <c r="K18" i="9"/>
  <c r="J18" i="9"/>
  <c r="I18" i="9"/>
  <c r="G18" i="9"/>
  <c r="F18" i="9"/>
  <c r="H18" i="9" s="1"/>
  <c r="L18" i="9" s="1"/>
  <c r="T17" i="9"/>
  <c r="X17" i="9" s="1"/>
  <c r="H17" i="9"/>
  <c r="L17" i="9" s="1"/>
  <c r="U16" i="9"/>
  <c r="L16" i="9"/>
  <c r="H16" i="9"/>
  <c r="W15" i="9"/>
  <c r="V15" i="9"/>
  <c r="V16" i="9" s="1"/>
  <c r="U15" i="9"/>
  <c r="S15" i="9"/>
  <c r="R15" i="9"/>
  <c r="T15" i="9" s="1"/>
  <c r="X15" i="9" s="1"/>
  <c r="H15" i="9"/>
  <c r="L15" i="9" s="1"/>
  <c r="T14" i="9"/>
  <c r="X14" i="9" s="1"/>
  <c r="K14" i="9"/>
  <c r="J14" i="9"/>
  <c r="J19" i="9" s="1"/>
  <c r="I14" i="9"/>
  <c r="I19" i="9" s="1"/>
  <c r="G14" i="9"/>
  <c r="F14" i="9"/>
  <c r="H14" i="9" s="1"/>
  <c r="L14" i="9" s="1"/>
  <c r="X13" i="9"/>
  <c r="T13" i="9"/>
  <c r="H13" i="9"/>
  <c r="L13" i="9" s="1"/>
  <c r="X12" i="9"/>
  <c r="T12" i="9"/>
  <c r="H12" i="9"/>
  <c r="L12" i="9" s="1"/>
  <c r="W11" i="9"/>
  <c r="W16" i="9" s="1"/>
  <c r="V11" i="9"/>
  <c r="U11" i="9"/>
  <c r="T11" i="9"/>
  <c r="X11" i="9" s="1"/>
  <c r="S11" i="9"/>
  <c r="S16" i="9" s="1"/>
  <c r="R11" i="9"/>
  <c r="K11" i="9"/>
  <c r="K19" i="9" s="1"/>
  <c r="J11" i="9"/>
  <c r="I11" i="9"/>
  <c r="G11" i="9"/>
  <c r="H11" i="9" s="1"/>
  <c r="L11" i="9" s="1"/>
  <c r="F11" i="9"/>
  <c r="T10" i="9"/>
  <c r="X10" i="9" s="1"/>
  <c r="L10" i="9"/>
  <c r="H10" i="9"/>
  <c r="T9" i="9"/>
  <c r="X9" i="9" s="1"/>
  <c r="L9" i="9"/>
  <c r="H9" i="9"/>
  <c r="T8" i="9"/>
  <c r="X8" i="9" s="1"/>
  <c r="L8" i="9"/>
  <c r="H8" i="9"/>
  <c r="W7" i="9"/>
  <c r="V7" i="9"/>
  <c r="U7" i="9"/>
  <c r="S7" i="9"/>
  <c r="R7" i="9"/>
  <c r="T7" i="9" s="1"/>
  <c r="X7" i="9" s="1"/>
  <c r="H7" i="9"/>
  <c r="L7" i="9" s="1"/>
  <c r="T6" i="9"/>
  <c r="X6" i="9" s="1"/>
  <c r="H6" i="9"/>
  <c r="L6" i="9" s="1"/>
  <c r="T5" i="9"/>
  <c r="X5" i="9" s="1"/>
  <c r="T4" i="9"/>
  <c r="X4" i="9" s="1"/>
  <c r="V95" i="9" l="1"/>
  <c r="T76" i="9"/>
  <c r="X76" i="9" s="1"/>
  <c r="X90" i="9"/>
  <c r="T42" i="9"/>
  <c r="X42" i="9" s="1"/>
  <c r="H40" i="9"/>
  <c r="L40" i="9" s="1"/>
  <c r="W95" i="9"/>
  <c r="H22" i="9"/>
  <c r="L22" i="9" s="1"/>
  <c r="T52" i="9"/>
  <c r="X52" i="9" s="1"/>
  <c r="R56" i="9"/>
  <c r="T56" i="9" s="1"/>
  <c r="X56" i="9" s="1"/>
  <c r="R69" i="9"/>
  <c r="T69" i="9" s="1"/>
  <c r="X69" i="9" s="1"/>
  <c r="T73" i="9"/>
  <c r="X73" i="9" s="1"/>
  <c r="F98" i="9"/>
  <c r="H98" i="9" s="1"/>
  <c r="L98" i="9" s="1"/>
  <c r="X101" i="9"/>
  <c r="R16" i="9"/>
  <c r="T16" i="9" s="1"/>
  <c r="X16" i="9" s="1"/>
  <c r="F19" i="9"/>
  <c r="R95" i="9" s="1"/>
  <c r="G19" i="9"/>
  <c r="S95" i="9" s="1"/>
  <c r="T20" i="9"/>
  <c r="X20" i="9" s="1"/>
  <c r="T95" i="9" l="1"/>
  <c r="X95" i="9" s="1"/>
  <c r="H19" i="9"/>
  <c r="L19" i="9" s="1"/>
  <c r="T102" i="8"/>
  <c r="X102" i="8" s="1"/>
  <c r="T101" i="8"/>
  <c r="T89" i="8" s="1"/>
  <c r="X89" i="8" s="1"/>
  <c r="K97" i="8"/>
  <c r="J97" i="8"/>
  <c r="I97" i="8"/>
  <c r="H97" i="8"/>
  <c r="L97" i="8" s="1"/>
  <c r="G97" i="8"/>
  <c r="F97" i="8"/>
  <c r="H96" i="8"/>
  <c r="L96" i="8" s="1"/>
  <c r="L95" i="8"/>
  <c r="H95" i="8"/>
  <c r="W94" i="8"/>
  <c r="V94" i="8"/>
  <c r="U94" i="8"/>
  <c r="S94" i="8"/>
  <c r="R94" i="8"/>
  <c r="T94" i="8" s="1"/>
  <c r="X94" i="8" s="1"/>
  <c r="H94" i="8"/>
  <c r="L94" i="8" s="1"/>
  <c r="T93" i="8"/>
  <c r="X93" i="8" s="1"/>
  <c r="H93" i="8"/>
  <c r="L93" i="8" s="1"/>
  <c r="T92" i="8"/>
  <c r="X92" i="8" s="1"/>
  <c r="K92" i="8"/>
  <c r="J92" i="8"/>
  <c r="I92" i="8"/>
  <c r="G92" i="8"/>
  <c r="F92" i="8"/>
  <c r="H92" i="8" s="1"/>
  <c r="L92" i="8" s="1"/>
  <c r="X91" i="8"/>
  <c r="T91" i="8"/>
  <c r="H91" i="8"/>
  <c r="L91" i="8" s="1"/>
  <c r="H90" i="8"/>
  <c r="L90" i="8" s="1"/>
  <c r="W89" i="8"/>
  <c r="W90" i="8" s="1"/>
  <c r="V89" i="8"/>
  <c r="V90" i="8" s="1"/>
  <c r="U89" i="8"/>
  <c r="U90" i="8" s="1"/>
  <c r="S89" i="8"/>
  <c r="S90" i="8" s="1"/>
  <c r="R89" i="8"/>
  <c r="R90" i="8" s="1"/>
  <c r="T90" i="8" s="1"/>
  <c r="L89" i="8"/>
  <c r="H89" i="8"/>
  <c r="T88" i="8"/>
  <c r="X88" i="8" s="1"/>
  <c r="L88" i="8"/>
  <c r="H88" i="8"/>
  <c r="X87" i="8"/>
  <c r="T87" i="8"/>
  <c r="K87" i="8"/>
  <c r="J87" i="8"/>
  <c r="I87" i="8"/>
  <c r="H87" i="8"/>
  <c r="L87" i="8" s="1"/>
  <c r="G87" i="8"/>
  <c r="F87" i="8"/>
  <c r="T86" i="8"/>
  <c r="X86" i="8" s="1"/>
  <c r="H86" i="8"/>
  <c r="L86" i="8" s="1"/>
  <c r="T85" i="8"/>
  <c r="X85" i="8" s="1"/>
  <c r="H85" i="8"/>
  <c r="L85" i="8" s="1"/>
  <c r="T84" i="8"/>
  <c r="X84" i="8" s="1"/>
  <c r="H84" i="8"/>
  <c r="L84" i="8" s="1"/>
  <c r="T83" i="8"/>
  <c r="X83" i="8" s="1"/>
  <c r="K83" i="8"/>
  <c r="J83" i="8"/>
  <c r="I83" i="8"/>
  <c r="G83" i="8"/>
  <c r="F83" i="8"/>
  <c r="H83" i="8" s="1"/>
  <c r="L83" i="8" s="1"/>
  <c r="X82" i="8"/>
  <c r="T82" i="8"/>
  <c r="L82" i="8"/>
  <c r="H82" i="8"/>
  <c r="X81" i="8"/>
  <c r="T81" i="8"/>
  <c r="L81" i="8"/>
  <c r="H81" i="8"/>
  <c r="X80" i="8"/>
  <c r="T80" i="8"/>
  <c r="L80" i="8"/>
  <c r="H80" i="8"/>
  <c r="X79" i="8"/>
  <c r="T79" i="8"/>
  <c r="K79" i="8"/>
  <c r="J79" i="8"/>
  <c r="I79" i="8"/>
  <c r="G79" i="8"/>
  <c r="F79" i="8"/>
  <c r="H79" i="8" s="1"/>
  <c r="L79" i="8" s="1"/>
  <c r="T78" i="8"/>
  <c r="X78" i="8" s="1"/>
  <c r="H78" i="8"/>
  <c r="L78" i="8" s="1"/>
  <c r="T77" i="8"/>
  <c r="X77" i="8" s="1"/>
  <c r="H77" i="8"/>
  <c r="L77" i="8" s="1"/>
  <c r="V76" i="8"/>
  <c r="U76" i="8"/>
  <c r="R76" i="8"/>
  <c r="K76" i="8"/>
  <c r="J76" i="8"/>
  <c r="I76" i="8"/>
  <c r="H76" i="8"/>
  <c r="L76" i="8" s="1"/>
  <c r="G76" i="8"/>
  <c r="F76" i="8"/>
  <c r="T75" i="8"/>
  <c r="X75" i="8" s="1"/>
  <c r="H75" i="8"/>
  <c r="L75" i="8" s="1"/>
  <c r="T74" i="8"/>
  <c r="X74" i="8" s="1"/>
  <c r="H74" i="8"/>
  <c r="L74" i="8" s="1"/>
  <c r="W73" i="8"/>
  <c r="W76" i="8" s="1"/>
  <c r="V73" i="8"/>
  <c r="U73" i="8"/>
  <c r="S73" i="8"/>
  <c r="S76" i="8" s="1"/>
  <c r="R73" i="8"/>
  <c r="H73" i="8"/>
  <c r="L73" i="8" s="1"/>
  <c r="X72" i="8"/>
  <c r="T72" i="8"/>
  <c r="K72" i="8"/>
  <c r="J72" i="8"/>
  <c r="I72" i="8"/>
  <c r="G72" i="8"/>
  <c r="F72" i="8"/>
  <c r="H72" i="8" s="1"/>
  <c r="L72" i="8" s="1"/>
  <c r="T71" i="8"/>
  <c r="X71" i="8" s="1"/>
  <c r="H71" i="8"/>
  <c r="L71" i="8" s="1"/>
  <c r="T70" i="8"/>
  <c r="X70" i="8" s="1"/>
  <c r="H70" i="8"/>
  <c r="L70" i="8" s="1"/>
  <c r="K69" i="8"/>
  <c r="J69" i="8"/>
  <c r="I69" i="8"/>
  <c r="H69" i="8"/>
  <c r="L69" i="8" s="1"/>
  <c r="G69" i="8"/>
  <c r="F69" i="8"/>
  <c r="W68" i="8"/>
  <c r="V68" i="8"/>
  <c r="U68" i="8"/>
  <c r="S68" i="8"/>
  <c r="T68" i="8" s="1"/>
  <c r="X68" i="8" s="1"/>
  <c r="R68" i="8"/>
  <c r="H68" i="8"/>
  <c r="L68" i="8" s="1"/>
  <c r="X67" i="8"/>
  <c r="T67" i="8"/>
  <c r="H67" i="8"/>
  <c r="L67" i="8" s="1"/>
  <c r="X66" i="8"/>
  <c r="T66" i="8"/>
  <c r="H66" i="8"/>
  <c r="L66" i="8" s="1"/>
  <c r="X65" i="8"/>
  <c r="T65" i="8"/>
  <c r="K65" i="8"/>
  <c r="J65" i="8"/>
  <c r="I65" i="8"/>
  <c r="G65" i="8"/>
  <c r="F65" i="8"/>
  <c r="H65" i="8" s="1"/>
  <c r="T64" i="8"/>
  <c r="X64" i="8" s="1"/>
  <c r="H64" i="8"/>
  <c r="L64" i="8" s="1"/>
  <c r="W63" i="8"/>
  <c r="W69" i="8" s="1"/>
  <c r="V63" i="8"/>
  <c r="V69" i="8" s="1"/>
  <c r="U63" i="8"/>
  <c r="U69" i="8" s="1"/>
  <c r="S63" i="8"/>
  <c r="R63" i="8"/>
  <c r="T63" i="8" s="1"/>
  <c r="X63" i="8" s="1"/>
  <c r="L63" i="8"/>
  <c r="H63" i="8"/>
  <c r="T62" i="8"/>
  <c r="X62" i="8" s="1"/>
  <c r="L62" i="8"/>
  <c r="H62" i="8"/>
  <c r="T61" i="8"/>
  <c r="X61" i="8" s="1"/>
  <c r="K61" i="8"/>
  <c r="J61" i="8"/>
  <c r="I61" i="8"/>
  <c r="H61" i="8"/>
  <c r="L61" i="8" s="1"/>
  <c r="G61" i="8"/>
  <c r="F61" i="8"/>
  <c r="W60" i="8"/>
  <c r="V60" i="8"/>
  <c r="U60" i="8"/>
  <c r="S60" i="8"/>
  <c r="T60" i="8" s="1"/>
  <c r="X60" i="8" s="1"/>
  <c r="R60" i="8"/>
  <c r="H60" i="8"/>
  <c r="L60" i="8" s="1"/>
  <c r="X59" i="8"/>
  <c r="T59" i="8"/>
  <c r="H59" i="8"/>
  <c r="L59" i="8" s="1"/>
  <c r="X58" i="8"/>
  <c r="T58" i="8"/>
  <c r="K58" i="8"/>
  <c r="J58" i="8"/>
  <c r="I58" i="8"/>
  <c r="G58" i="8"/>
  <c r="F58" i="8"/>
  <c r="H58" i="8" s="1"/>
  <c r="L58" i="8" s="1"/>
  <c r="T57" i="8"/>
  <c r="X57" i="8" s="1"/>
  <c r="H57" i="8"/>
  <c r="L57" i="8" s="1"/>
  <c r="U56" i="8"/>
  <c r="L56" i="8"/>
  <c r="H56" i="8"/>
  <c r="T55" i="8"/>
  <c r="X55" i="8" s="1"/>
  <c r="K55" i="8"/>
  <c r="J55" i="8"/>
  <c r="I55" i="8"/>
  <c r="H55" i="8"/>
  <c r="L55" i="8" s="1"/>
  <c r="G55" i="8"/>
  <c r="F55" i="8"/>
  <c r="T54" i="8"/>
  <c r="X54" i="8" s="1"/>
  <c r="H54" i="8"/>
  <c r="L54" i="8" s="1"/>
  <c r="T53" i="8"/>
  <c r="X53" i="8" s="1"/>
  <c r="H53" i="8"/>
  <c r="L53" i="8" s="1"/>
  <c r="W52" i="8"/>
  <c r="W56" i="8" s="1"/>
  <c r="V52" i="8"/>
  <c r="U52" i="8"/>
  <c r="S52" i="8"/>
  <c r="R52" i="8"/>
  <c r="K52" i="8"/>
  <c r="J52" i="8"/>
  <c r="I52" i="8"/>
  <c r="G52" i="8"/>
  <c r="F52" i="8"/>
  <c r="H52" i="8" s="1"/>
  <c r="L52" i="8" s="1"/>
  <c r="T51" i="8"/>
  <c r="X51" i="8" s="1"/>
  <c r="H51" i="8"/>
  <c r="L51" i="8" s="1"/>
  <c r="T50" i="8"/>
  <c r="X50" i="8" s="1"/>
  <c r="H50" i="8"/>
  <c r="L50" i="8" s="1"/>
  <c r="W49" i="8"/>
  <c r="V49" i="8"/>
  <c r="V56" i="8" s="1"/>
  <c r="U49" i="8"/>
  <c r="S49" i="8"/>
  <c r="R49" i="8"/>
  <c r="T49" i="8" s="1"/>
  <c r="X49" i="8" s="1"/>
  <c r="L49" i="8"/>
  <c r="H49" i="8"/>
  <c r="T48" i="8"/>
  <c r="X48" i="8" s="1"/>
  <c r="L48" i="8"/>
  <c r="H48" i="8"/>
  <c r="T47" i="8"/>
  <c r="X47" i="8" s="1"/>
  <c r="K47" i="8"/>
  <c r="J47" i="8"/>
  <c r="I47" i="8"/>
  <c r="H47" i="8"/>
  <c r="L47" i="8" s="1"/>
  <c r="G47" i="8"/>
  <c r="F47" i="8"/>
  <c r="T46" i="8"/>
  <c r="X46" i="8" s="1"/>
  <c r="H46" i="8"/>
  <c r="L46" i="8" s="1"/>
  <c r="T45" i="8"/>
  <c r="X45" i="8" s="1"/>
  <c r="H45" i="8"/>
  <c r="L45" i="8" s="1"/>
  <c r="T44" i="8"/>
  <c r="X44" i="8" s="1"/>
  <c r="K44" i="8"/>
  <c r="K98" i="8" s="1"/>
  <c r="J44" i="8"/>
  <c r="J98" i="8" s="1"/>
  <c r="I44" i="8"/>
  <c r="I98" i="8" s="1"/>
  <c r="G44" i="8"/>
  <c r="G98" i="8" s="1"/>
  <c r="F44" i="8"/>
  <c r="H44" i="8" s="1"/>
  <c r="L44" i="8" s="1"/>
  <c r="X43" i="8"/>
  <c r="T43" i="8"/>
  <c r="H43" i="8"/>
  <c r="L43" i="8" s="1"/>
  <c r="H42" i="8"/>
  <c r="L42" i="8" s="1"/>
  <c r="W41" i="8"/>
  <c r="V41" i="8"/>
  <c r="U41" i="8"/>
  <c r="S41" i="8"/>
  <c r="R41" i="8"/>
  <c r="T41" i="8" s="1"/>
  <c r="L41" i="8"/>
  <c r="H41" i="8"/>
  <c r="T40" i="8"/>
  <c r="X40" i="8" s="1"/>
  <c r="T39" i="8"/>
  <c r="X39" i="8" s="1"/>
  <c r="H39" i="8"/>
  <c r="L39" i="8" s="1"/>
  <c r="T38" i="8"/>
  <c r="X38" i="8" s="1"/>
  <c r="K38" i="8"/>
  <c r="J38" i="8"/>
  <c r="I38" i="8"/>
  <c r="G38" i="8"/>
  <c r="F38" i="8"/>
  <c r="H38" i="8" s="1"/>
  <c r="L38" i="8" s="1"/>
  <c r="X37" i="8"/>
  <c r="T37" i="8"/>
  <c r="H37" i="8"/>
  <c r="L37" i="8" s="1"/>
  <c r="W36" i="8"/>
  <c r="V36" i="8"/>
  <c r="U36" i="8"/>
  <c r="T36" i="8"/>
  <c r="X36" i="8" s="1"/>
  <c r="S36" i="8"/>
  <c r="R36" i="8"/>
  <c r="H36" i="8"/>
  <c r="L36" i="8" s="1"/>
  <c r="T35" i="8"/>
  <c r="X35" i="8" s="1"/>
  <c r="H35" i="8"/>
  <c r="L35" i="8" s="1"/>
  <c r="T34" i="8"/>
  <c r="X34" i="8" s="1"/>
  <c r="H34" i="8"/>
  <c r="L34" i="8" s="1"/>
  <c r="T33" i="8"/>
  <c r="X33" i="8" s="1"/>
  <c r="H33" i="8"/>
  <c r="L33" i="8" s="1"/>
  <c r="W32" i="8"/>
  <c r="V32" i="8"/>
  <c r="U32" i="8"/>
  <c r="S32" i="8"/>
  <c r="R32" i="8"/>
  <c r="T32" i="8" s="1"/>
  <c r="L32" i="8"/>
  <c r="H32" i="8"/>
  <c r="T31" i="8"/>
  <c r="X31" i="8" s="1"/>
  <c r="L31" i="8"/>
  <c r="H31" i="8"/>
  <c r="T30" i="8"/>
  <c r="X30" i="8" s="1"/>
  <c r="K30" i="8"/>
  <c r="J30" i="8"/>
  <c r="I30" i="8"/>
  <c r="H30" i="8"/>
  <c r="L30" i="8" s="1"/>
  <c r="G30" i="8"/>
  <c r="F30" i="8"/>
  <c r="T29" i="8"/>
  <c r="X29" i="8" s="1"/>
  <c r="H29" i="8"/>
  <c r="L29" i="8" s="1"/>
  <c r="T28" i="8"/>
  <c r="X28" i="8" s="1"/>
  <c r="H28" i="8"/>
  <c r="L28" i="8" s="1"/>
  <c r="T27" i="8"/>
  <c r="X27" i="8" s="1"/>
  <c r="K27" i="8"/>
  <c r="J27" i="8"/>
  <c r="I27" i="8"/>
  <c r="G27" i="8"/>
  <c r="F27" i="8"/>
  <c r="H27" i="8" s="1"/>
  <c r="L27" i="8" s="1"/>
  <c r="W26" i="8"/>
  <c r="V26" i="8"/>
  <c r="U26" i="8"/>
  <c r="T26" i="8"/>
  <c r="X26" i="8" s="1"/>
  <c r="S26" i="8"/>
  <c r="R26" i="8"/>
  <c r="H26" i="8"/>
  <c r="L26" i="8" s="1"/>
  <c r="T25" i="8"/>
  <c r="X25" i="8" s="1"/>
  <c r="H25" i="8"/>
  <c r="L25" i="8" s="1"/>
  <c r="T24" i="8"/>
  <c r="X24" i="8" s="1"/>
  <c r="H24" i="8"/>
  <c r="L24" i="8" s="1"/>
  <c r="T23" i="8"/>
  <c r="X23" i="8" s="1"/>
  <c r="H23" i="8"/>
  <c r="L23" i="8" s="1"/>
  <c r="T22" i="8"/>
  <c r="X22" i="8" s="1"/>
  <c r="K22" i="8"/>
  <c r="K40" i="8" s="1"/>
  <c r="J22" i="8"/>
  <c r="J40" i="8" s="1"/>
  <c r="I22" i="8"/>
  <c r="I40" i="8" s="1"/>
  <c r="G22" i="8"/>
  <c r="F22" i="8"/>
  <c r="F40" i="8" s="1"/>
  <c r="T21" i="8"/>
  <c r="X21" i="8" s="1"/>
  <c r="L21" i="8"/>
  <c r="H21" i="8"/>
  <c r="W20" i="8"/>
  <c r="W42" i="8" s="1"/>
  <c r="V20" i="8"/>
  <c r="V42" i="8" s="1"/>
  <c r="U20" i="8"/>
  <c r="S20" i="8"/>
  <c r="S42" i="8" s="1"/>
  <c r="R20" i="8"/>
  <c r="H20" i="8"/>
  <c r="L20" i="8" s="1"/>
  <c r="T19" i="8"/>
  <c r="X19" i="8" s="1"/>
  <c r="I19" i="8"/>
  <c r="X18" i="8"/>
  <c r="T18" i="8"/>
  <c r="K18" i="8"/>
  <c r="J18" i="8"/>
  <c r="I18" i="8"/>
  <c r="G18" i="8"/>
  <c r="F18" i="8"/>
  <c r="H18" i="8" s="1"/>
  <c r="T17" i="8"/>
  <c r="X17" i="8" s="1"/>
  <c r="H17" i="8"/>
  <c r="L17" i="8" s="1"/>
  <c r="U16" i="8"/>
  <c r="L16" i="8"/>
  <c r="H16" i="8"/>
  <c r="W15" i="8"/>
  <c r="W16" i="8" s="1"/>
  <c r="V15" i="8"/>
  <c r="U15" i="8"/>
  <c r="S15" i="8"/>
  <c r="S16" i="8" s="1"/>
  <c r="R15" i="8"/>
  <c r="H15" i="8"/>
  <c r="L15" i="8" s="1"/>
  <c r="T14" i="8"/>
  <c r="X14" i="8" s="1"/>
  <c r="K14" i="8"/>
  <c r="J14" i="8"/>
  <c r="I14" i="8"/>
  <c r="G14" i="8"/>
  <c r="F14" i="8"/>
  <c r="H14" i="8" s="1"/>
  <c r="L14" i="8" s="1"/>
  <c r="X13" i="8"/>
  <c r="T13" i="8"/>
  <c r="H13" i="8"/>
  <c r="L13" i="8" s="1"/>
  <c r="X12" i="8"/>
  <c r="T12" i="8"/>
  <c r="H12" i="8"/>
  <c r="L12" i="8" s="1"/>
  <c r="W11" i="8"/>
  <c r="V11" i="8"/>
  <c r="U11" i="8"/>
  <c r="T11" i="8"/>
  <c r="X11" i="8" s="1"/>
  <c r="S11" i="8"/>
  <c r="R11" i="8"/>
  <c r="K11" i="8"/>
  <c r="K19" i="8" s="1"/>
  <c r="J11" i="8"/>
  <c r="I11" i="8"/>
  <c r="G11" i="8"/>
  <c r="F11" i="8"/>
  <c r="T10" i="8"/>
  <c r="X10" i="8" s="1"/>
  <c r="L10" i="8"/>
  <c r="H10" i="8"/>
  <c r="T9" i="8"/>
  <c r="X9" i="8" s="1"/>
  <c r="L9" i="8"/>
  <c r="H9" i="8"/>
  <c r="T8" i="8"/>
  <c r="X8" i="8" s="1"/>
  <c r="L8" i="8"/>
  <c r="H8" i="8"/>
  <c r="W7" i="8"/>
  <c r="V7" i="8"/>
  <c r="U7" i="8"/>
  <c r="S7" i="8"/>
  <c r="R7" i="8"/>
  <c r="T7" i="8" s="1"/>
  <c r="X7" i="8" s="1"/>
  <c r="H7" i="8"/>
  <c r="L7" i="8" s="1"/>
  <c r="T6" i="8"/>
  <c r="X6" i="8" s="1"/>
  <c r="H6" i="8"/>
  <c r="L6" i="8" s="1"/>
  <c r="T5" i="8"/>
  <c r="X5" i="8" s="1"/>
  <c r="T4" i="8"/>
  <c r="X4" i="8" s="1"/>
  <c r="L18" i="8" l="1"/>
  <c r="U42" i="8"/>
  <c r="U95" i="8" s="1"/>
  <c r="X41" i="8"/>
  <c r="S69" i="8"/>
  <c r="X32" i="8"/>
  <c r="S56" i="8"/>
  <c r="T52" i="8"/>
  <c r="X52" i="8" s="1"/>
  <c r="X90" i="8"/>
  <c r="G40" i="8"/>
  <c r="H22" i="8"/>
  <c r="L22" i="8" s="1"/>
  <c r="G19" i="8"/>
  <c r="H11" i="8"/>
  <c r="L11" i="8" s="1"/>
  <c r="V16" i="8"/>
  <c r="J19" i="8"/>
  <c r="V95" i="8" s="1"/>
  <c r="T15" i="8"/>
  <c r="X15" i="8" s="1"/>
  <c r="R16" i="8"/>
  <c r="T16" i="8" s="1"/>
  <c r="X16" i="8" s="1"/>
  <c r="R42" i="8"/>
  <c r="T42" i="8" s="1"/>
  <c r="X42" i="8" s="1"/>
  <c r="T20" i="8"/>
  <c r="X20" i="8" s="1"/>
  <c r="W95" i="8"/>
  <c r="L65" i="8"/>
  <c r="T76" i="8"/>
  <c r="X76" i="8" s="1"/>
  <c r="F19" i="8"/>
  <c r="H19" i="8" s="1"/>
  <c r="R56" i="8"/>
  <c r="R69" i="8"/>
  <c r="T69" i="8" s="1"/>
  <c r="X69" i="8" s="1"/>
  <c r="T73" i="8"/>
  <c r="X73" i="8" s="1"/>
  <c r="F98" i="8"/>
  <c r="H98" i="8" s="1"/>
  <c r="L98" i="8" s="1"/>
  <c r="X101" i="8"/>
  <c r="S95" i="8" l="1"/>
  <c r="H40" i="8"/>
  <c r="L40" i="8" s="1"/>
  <c r="T56" i="8"/>
  <c r="X56" i="8" s="1"/>
  <c r="L19" i="8"/>
  <c r="R95" i="8"/>
  <c r="T95" i="8" s="1"/>
  <c r="X95" i="8" s="1"/>
  <c r="T102" i="7" l="1"/>
  <c r="X102" i="7" s="1"/>
  <c r="T101" i="7"/>
  <c r="T89" i="7" s="1"/>
  <c r="X89" i="7" s="1"/>
  <c r="K97" i="7"/>
  <c r="J97" i="7"/>
  <c r="I97" i="7"/>
  <c r="H97" i="7"/>
  <c r="L97" i="7" s="1"/>
  <c r="G97" i="7"/>
  <c r="F97" i="7"/>
  <c r="H96" i="7"/>
  <c r="L96" i="7" s="1"/>
  <c r="L95" i="7"/>
  <c r="H95" i="7"/>
  <c r="W94" i="7"/>
  <c r="V94" i="7"/>
  <c r="U94" i="7"/>
  <c r="S94" i="7"/>
  <c r="R94" i="7"/>
  <c r="T94" i="7" s="1"/>
  <c r="X94" i="7" s="1"/>
  <c r="H94" i="7"/>
  <c r="L94" i="7" s="1"/>
  <c r="T93" i="7"/>
  <c r="X93" i="7" s="1"/>
  <c r="H93" i="7"/>
  <c r="L93" i="7" s="1"/>
  <c r="T92" i="7"/>
  <c r="X92" i="7" s="1"/>
  <c r="K92" i="7"/>
  <c r="J92" i="7"/>
  <c r="I92" i="7"/>
  <c r="G92" i="7"/>
  <c r="F92" i="7"/>
  <c r="H92" i="7" s="1"/>
  <c r="L92" i="7" s="1"/>
  <c r="X91" i="7"/>
  <c r="T91" i="7"/>
  <c r="L91" i="7"/>
  <c r="H91" i="7"/>
  <c r="V90" i="7"/>
  <c r="R90" i="7"/>
  <c r="H90" i="7"/>
  <c r="L90" i="7" s="1"/>
  <c r="W89" i="7"/>
  <c r="W90" i="7" s="1"/>
  <c r="V89" i="7"/>
  <c r="U89" i="7"/>
  <c r="U90" i="7" s="1"/>
  <c r="S89" i="7"/>
  <c r="S90" i="7" s="1"/>
  <c r="T90" i="7" s="1"/>
  <c r="X90" i="7" s="1"/>
  <c r="R89" i="7"/>
  <c r="L89" i="7"/>
  <c r="H89" i="7"/>
  <c r="X88" i="7"/>
  <c r="T88" i="7"/>
  <c r="L88" i="7"/>
  <c r="H88" i="7"/>
  <c r="X87" i="7"/>
  <c r="T87" i="7"/>
  <c r="K87" i="7"/>
  <c r="J87" i="7"/>
  <c r="I87" i="7"/>
  <c r="H87" i="7"/>
  <c r="L87" i="7" s="1"/>
  <c r="G87" i="7"/>
  <c r="F87" i="7"/>
  <c r="T86" i="7"/>
  <c r="X86" i="7" s="1"/>
  <c r="H86" i="7"/>
  <c r="L86" i="7" s="1"/>
  <c r="T85" i="7"/>
  <c r="X85" i="7" s="1"/>
  <c r="H85" i="7"/>
  <c r="L85" i="7" s="1"/>
  <c r="T84" i="7"/>
  <c r="X84" i="7" s="1"/>
  <c r="H84" i="7"/>
  <c r="L84" i="7" s="1"/>
  <c r="T83" i="7"/>
  <c r="X83" i="7" s="1"/>
  <c r="K83" i="7"/>
  <c r="J83" i="7"/>
  <c r="I83" i="7"/>
  <c r="G83" i="7"/>
  <c r="F83" i="7"/>
  <c r="H83" i="7" s="1"/>
  <c r="L83" i="7" s="1"/>
  <c r="X82" i="7"/>
  <c r="T82" i="7"/>
  <c r="L82" i="7"/>
  <c r="H82" i="7"/>
  <c r="X81" i="7"/>
  <c r="T81" i="7"/>
  <c r="L81" i="7"/>
  <c r="H81" i="7"/>
  <c r="X80" i="7"/>
  <c r="T80" i="7"/>
  <c r="L80" i="7"/>
  <c r="H80" i="7"/>
  <c r="X79" i="7"/>
  <c r="T79" i="7"/>
  <c r="K79" i="7"/>
  <c r="J79" i="7"/>
  <c r="I79" i="7"/>
  <c r="G79" i="7"/>
  <c r="F79" i="7"/>
  <c r="H79" i="7" s="1"/>
  <c r="L79" i="7" s="1"/>
  <c r="T78" i="7"/>
  <c r="X78" i="7" s="1"/>
  <c r="H78" i="7"/>
  <c r="L78" i="7" s="1"/>
  <c r="T77" i="7"/>
  <c r="X77" i="7" s="1"/>
  <c r="H77" i="7"/>
  <c r="L77" i="7" s="1"/>
  <c r="V76" i="7"/>
  <c r="U76" i="7"/>
  <c r="R76" i="7"/>
  <c r="K76" i="7"/>
  <c r="J76" i="7"/>
  <c r="I76" i="7"/>
  <c r="H76" i="7"/>
  <c r="L76" i="7" s="1"/>
  <c r="G76" i="7"/>
  <c r="F76" i="7"/>
  <c r="T75" i="7"/>
  <c r="X75" i="7" s="1"/>
  <c r="H75" i="7"/>
  <c r="L75" i="7" s="1"/>
  <c r="T74" i="7"/>
  <c r="X74" i="7" s="1"/>
  <c r="H74" i="7"/>
  <c r="L74" i="7" s="1"/>
  <c r="W73" i="7"/>
  <c r="W76" i="7" s="1"/>
  <c r="V73" i="7"/>
  <c r="U73" i="7"/>
  <c r="S73" i="7"/>
  <c r="S76" i="7" s="1"/>
  <c r="R73" i="7"/>
  <c r="L73" i="7"/>
  <c r="H73" i="7"/>
  <c r="X72" i="7"/>
  <c r="T72" i="7"/>
  <c r="K72" i="7"/>
  <c r="J72" i="7"/>
  <c r="I72" i="7"/>
  <c r="G72" i="7"/>
  <c r="F72" i="7"/>
  <c r="H72" i="7" s="1"/>
  <c r="L72" i="7" s="1"/>
  <c r="T71" i="7"/>
  <c r="X71" i="7" s="1"/>
  <c r="H71" i="7"/>
  <c r="L71" i="7" s="1"/>
  <c r="T70" i="7"/>
  <c r="X70" i="7" s="1"/>
  <c r="H70" i="7"/>
  <c r="L70" i="7" s="1"/>
  <c r="K69" i="7"/>
  <c r="J69" i="7"/>
  <c r="I69" i="7"/>
  <c r="H69" i="7"/>
  <c r="L69" i="7" s="1"/>
  <c r="G69" i="7"/>
  <c r="F69" i="7"/>
  <c r="W68" i="7"/>
  <c r="V68" i="7"/>
  <c r="U68" i="7"/>
  <c r="S68" i="7"/>
  <c r="T68" i="7" s="1"/>
  <c r="X68" i="7" s="1"/>
  <c r="R68" i="7"/>
  <c r="L68" i="7"/>
  <c r="H68" i="7"/>
  <c r="X67" i="7"/>
  <c r="T67" i="7"/>
  <c r="L67" i="7"/>
  <c r="H67" i="7"/>
  <c r="X66" i="7"/>
  <c r="T66" i="7"/>
  <c r="L66" i="7"/>
  <c r="H66" i="7"/>
  <c r="X65" i="7"/>
  <c r="T65" i="7"/>
  <c r="K65" i="7"/>
  <c r="J65" i="7"/>
  <c r="I65" i="7"/>
  <c r="G65" i="7"/>
  <c r="F65" i="7"/>
  <c r="H65" i="7" s="1"/>
  <c r="L65" i="7" s="1"/>
  <c r="T64" i="7"/>
  <c r="X64" i="7" s="1"/>
  <c r="H64" i="7"/>
  <c r="L64" i="7" s="1"/>
  <c r="W63" i="7"/>
  <c r="W69" i="7" s="1"/>
  <c r="V63" i="7"/>
  <c r="V69" i="7" s="1"/>
  <c r="U63" i="7"/>
  <c r="U69" i="7" s="1"/>
  <c r="S63" i="7"/>
  <c r="S69" i="7" s="1"/>
  <c r="R63" i="7"/>
  <c r="T63" i="7" s="1"/>
  <c r="X63" i="7" s="1"/>
  <c r="L63" i="7"/>
  <c r="H63" i="7"/>
  <c r="X62" i="7"/>
  <c r="T62" i="7"/>
  <c r="L62" i="7"/>
  <c r="H62" i="7"/>
  <c r="X61" i="7"/>
  <c r="T61" i="7"/>
  <c r="K61" i="7"/>
  <c r="J61" i="7"/>
  <c r="I61" i="7"/>
  <c r="H61" i="7"/>
  <c r="L61" i="7" s="1"/>
  <c r="G61" i="7"/>
  <c r="F61" i="7"/>
  <c r="W60" i="7"/>
  <c r="V60" i="7"/>
  <c r="U60" i="7"/>
  <c r="S60" i="7"/>
  <c r="T60" i="7" s="1"/>
  <c r="X60" i="7" s="1"/>
  <c r="R60" i="7"/>
  <c r="L60" i="7"/>
  <c r="H60" i="7"/>
  <c r="X59" i="7"/>
  <c r="T59" i="7"/>
  <c r="L59" i="7"/>
  <c r="H59" i="7"/>
  <c r="X58" i="7"/>
  <c r="T58" i="7"/>
  <c r="K58" i="7"/>
  <c r="J58" i="7"/>
  <c r="I58" i="7"/>
  <c r="G58" i="7"/>
  <c r="F58" i="7"/>
  <c r="H58" i="7" s="1"/>
  <c r="L58" i="7" s="1"/>
  <c r="T57" i="7"/>
  <c r="X57" i="7" s="1"/>
  <c r="H57" i="7"/>
  <c r="L57" i="7" s="1"/>
  <c r="L56" i="7"/>
  <c r="H56" i="7"/>
  <c r="X55" i="7"/>
  <c r="T55" i="7"/>
  <c r="K55" i="7"/>
  <c r="J55" i="7"/>
  <c r="I55" i="7"/>
  <c r="H55" i="7"/>
  <c r="L55" i="7" s="1"/>
  <c r="G55" i="7"/>
  <c r="F55" i="7"/>
  <c r="T54" i="7"/>
  <c r="X54" i="7" s="1"/>
  <c r="H54" i="7"/>
  <c r="L54" i="7" s="1"/>
  <c r="T53" i="7"/>
  <c r="X53" i="7" s="1"/>
  <c r="H53" i="7"/>
  <c r="L53" i="7" s="1"/>
  <c r="W52" i="7"/>
  <c r="W56" i="7" s="1"/>
  <c r="V52" i="7"/>
  <c r="U52" i="7"/>
  <c r="S52" i="7"/>
  <c r="S56" i="7" s="1"/>
  <c r="R52" i="7"/>
  <c r="K52" i="7"/>
  <c r="J52" i="7"/>
  <c r="I52" i="7"/>
  <c r="G52" i="7"/>
  <c r="F52" i="7"/>
  <c r="H52" i="7" s="1"/>
  <c r="L52" i="7" s="1"/>
  <c r="T51" i="7"/>
  <c r="X51" i="7" s="1"/>
  <c r="H51" i="7"/>
  <c r="L51" i="7" s="1"/>
  <c r="T50" i="7"/>
  <c r="X50" i="7" s="1"/>
  <c r="H50" i="7"/>
  <c r="L50" i="7" s="1"/>
  <c r="W49" i="7"/>
  <c r="V49" i="7"/>
  <c r="V56" i="7" s="1"/>
  <c r="U49" i="7"/>
  <c r="U56" i="7" s="1"/>
  <c r="S49" i="7"/>
  <c r="R49" i="7"/>
  <c r="T49" i="7" s="1"/>
  <c r="X49" i="7" s="1"/>
  <c r="L49" i="7"/>
  <c r="H49" i="7"/>
  <c r="X48" i="7"/>
  <c r="T48" i="7"/>
  <c r="L48" i="7"/>
  <c r="H48" i="7"/>
  <c r="X47" i="7"/>
  <c r="T47" i="7"/>
  <c r="K47" i="7"/>
  <c r="J47" i="7"/>
  <c r="I47" i="7"/>
  <c r="H47" i="7"/>
  <c r="L47" i="7" s="1"/>
  <c r="G47" i="7"/>
  <c r="F47" i="7"/>
  <c r="T46" i="7"/>
  <c r="X46" i="7" s="1"/>
  <c r="H46" i="7"/>
  <c r="L46" i="7" s="1"/>
  <c r="T45" i="7"/>
  <c r="X45" i="7" s="1"/>
  <c r="H45" i="7"/>
  <c r="L45" i="7" s="1"/>
  <c r="T44" i="7"/>
  <c r="X44" i="7" s="1"/>
  <c r="K44" i="7"/>
  <c r="K98" i="7" s="1"/>
  <c r="J44" i="7"/>
  <c r="J98" i="7" s="1"/>
  <c r="I44" i="7"/>
  <c r="I98" i="7" s="1"/>
  <c r="G44" i="7"/>
  <c r="G98" i="7" s="1"/>
  <c r="F44" i="7"/>
  <c r="H44" i="7" s="1"/>
  <c r="L44" i="7" s="1"/>
  <c r="X43" i="7"/>
  <c r="T43" i="7"/>
  <c r="L43" i="7"/>
  <c r="H43" i="7"/>
  <c r="H42" i="7"/>
  <c r="L42" i="7" s="1"/>
  <c r="W41" i="7"/>
  <c r="V41" i="7"/>
  <c r="U41" i="7"/>
  <c r="S41" i="7"/>
  <c r="R41" i="7"/>
  <c r="T41" i="7" s="1"/>
  <c r="X41" i="7" s="1"/>
  <c r="L41" i="7"/>
  <c r="H41" i="7"/>
  <c r="X40" i="7"/>
  <c r="T40" i="7"/>
  <c r="T39" i="7"/>
  <c r="X39" i="7" s="1"/>
  <c r="H39" i="7"/>
  <c r="L39" i="7" s="1"/>
  <c r="T38" i="7"/>
  <c r="X38" i="7" s="1"/>
  <c r="K38" i="7"/>
  <c r="J38" i="7"/>
  <c r="I38" i="7"/>
  <c r="G38" i="7"/>
  <c r="F38" i="7"/>
  <c r="H38" i="7" s="1"/>
  <c r="L38" i="7" s="1"/>
  <c r="X37" i="7"/>
  <c r="T37" i="7"/>
  <c r="L37" i="7"/>
  <c r="H37" i="7"/>
  <c r="W36" i="7"/>
  <c r="V36" i="7"/>
  <c r="U36" i="7"/>
  <c r="T36" i="7"/>
  <c r="X36" i="7" s="1"/>
  <c r="S36" i="7"/>
  <c r="R36" i="7"/>
  <c r="H36" i="7"/>
  <c r="L36" i="7" s="1"/>
  <c r="T35" i="7"/>
  <c r="X35" i="7" s="1"/>
  <c r="H35" i="7"/>
  <c r="L35" i="7" s="1"/>
  <c r="T34" i="7"/>
  <c r="X34" i="7" s="1"/>
  <c r="H34" i="7"/>
  <c r="L34" i="7" s="1"/>
  <c r="T33" i="7"/>
  <c r="X33" i="7" s="1"/>
  <c r="H33" i="7"/>
  <c r="L33" i="7" s="1"/>
  <c r="W32" i="7"/>
  <c r="V32" i="7"/>
  <c r="U32" i="7"/>
  <c r="S32" i="7"/>
  <c r="R32" i="7"/>
  <c r="T32" i="7" s="1"/>
  <c r="X32" i="7" s="1"/>
  <c r="L32" i="7"/>
  <c r="H32" i="7"/>
  <c r="X31" i="7"/>
  <c r="T31" i="7"/>
  <c r="L31" i="7"/>
  <c r="H31" i="7"/>
  <c r="X30" i="7"/>
  <c r="T30" i="7"/>
  <c r="K30" i="7"/>
  <c r="J30" i="7"/>
  <c r="I30" i="7"/>
  <c r="H30" i="7"/>
  <c r="L30" i="7" s="1"/>
  <c r="G30" i="7"/>
  <c r="F30" i="7"/>
  <c r="T29" i="7"/>
  <c r="X29" i="7" s="1"/>
  <c r="H29" i="7"/>
  <c r="L29" i="7" s="1"/>
  <c r="T28" i="7"/>
  <c r="X28" i="7" s="1"/>
  <c r="H28" i="7"/>
  <c r="L28" i="7" s="1"/>
  <c r="T27" i="7"/>
  <c r="X27" i="7" s="1"/>
  <c r="K27" i="7"/>
  <c r="J27" i="7"/>
  <c r="I27" i="7"/>
  <c r="G27" i="7"/>
  <c r="F27" i="7"/>
  <c r="H27" i="7" s="1"/>
  <c r="L27" i="7" s="1"/>
  <c r="W26" i="7"/>
  <c r="V26" i="7"/>
  <c r="U26" i="7"/>
  <c r="T26" i="7"/>
  <c r="X26" i="7" s="1"/>
  <c r="S26" i="7"/>
  <c r="R26" i="7"/>
  <c r="H26" i="7"/>
  <c r="L26" i="7" s="1"/>
  <c r="T25" i="7"/>
  <c r="X25" i="7" s="1"/>
  <c r="H25" i="7"/>
  <c r="L25" i="7" s="1"/>
  <c r="T24" i="7"/>
  <c r="X24" i="7" s="1"/>
  <c r="H24" i="7"/>
  <c r="L24" i="7" s="1"/>
  <c r="T23" i="7"/>
  <c r="X23" i="7" s="1"/>
  <c r="H23" i="7"/>
  <c r="L23" i="7" s="1"/>
  <c r="T22" i="7"/>
  <c r="X22" i="7" s="1"/>
  <c r="K22" i="7"/>
  <c r="K40" i="7" s="1"/>
  <c r="J22" i="7"/>
  <c r="J40" i="7" s="1"/>
  <c r="I22" i="7"/>
  <c r="I40" i="7" s="1"/>
  <c r="G22" i="7"/>
  <c r="G40" i="7" s="1"/>
  <c r="F22" i="7"/>
  <c r="F40" i="7" s="1"/>
  <c r="X21" i="7"/>
  <c r="T21" i="7"/>
  <c r="L21" i="7"/>
  <c r="H21" i="7"/>
  <c r="W20" i="7"/>
  <c r="W42" i="7" s="1"/>
  <c r="V20" i="7"/>
  <c r="V42" i="7" s="1"/>
  <c r="U20" i="7"/>
  <c r="U42" i="7" s="1"/>
  <c r="S20" i="7"/>
  <c r="S42" i="7" s="1"/>
  <c r="R20" i="7"/>
  <c r="R42" i="7" s="1"/>
  <c r="H20" i="7"/>
  <c r="L20" i="7" s="1"/>
  <c r="T19" i="7"/>
  <c r="X19" i="7" s="1"/>
  <c r="X18" i="7"/>
  <c r="T18" i="7"/>
  <c r="K18" i="7"/>
  <c r="J18" i="7"/>
  <c r="I18" i="7"/>
  <c r="G18" i="7"/>
  <c r="F18" i="7"/>
  <c r="H18" i="7" s="1"/>
  <c r="L18" i="7" s="1"/>
  <c r="T17" i="7"/>
  <c r="X17" i="7" s="1"/>
  <c r="H17" i="7"/>
  <c r="L17" i="7" s="1"/>
  <c r="W16" i="7"/>
  <c r="U16" i="7"/>
  <c r="S16" i="7"/>
  <c r="L16" i="7"/>
  <c r="H16" i="7"/>
  <c r="W15" i="7"/>
  <c r="V15" i="7"/>
  <c r="U15" i="7"/>
  <c r="S15" i="7"/>
  <c r="R15" i="7"/>
  <c r="T15" i="7" s="1"/>
  <c r="X15" i="7" s="1"/>
  <c r="H15" i="7"/>
  <c r="L15" i="7" s="1"/>
  <c r="T14" i="7"/>
  <c r="X14" i="7" s="1"/>
  <c r="K14" i="7"/>
  <c r="J14" i="7"/>
  <c r="I14" i="7"/>
  <c r="I19" i="7" s="1"/>
  <c r="G14" i="7"/>
  <c r="F14" i="7"/>
  <c r="H14" i="7" s="1"/>
  <c r="L14" i="7" s="1"/>
  <c r="X13" i="7"/>
  <c r="T13" i="7"/>
  <c r="L13" i="7"/>
  <c r="H13" i="7"/>
  <c r="X12" i="7"/>
  <c r="T12" i="7"/>
  <c r="L12" i="7"/>
  <c r="H12" i="7"/>
  <c r="W11" i="7"/>
  <c r="V11" i="7"/>
  <c r="V16" i="7" s="1"/>
  <c r="U11" i="7"/>
  <c r="T11" i="7"/>
  <c r="X11" i="7" s="1"/>
  <c r="S11" i="7"/>
  <c r="R11" i="7"/>
  <c r="K11" i="7"/>
  <c r="K19" i="7" s="1"/>
  <c r="J11" i="7"/>
  <c r="J19" i="7" s="1"/>
  <c r="I11" i="7"/>
  <c r="G11" i="7"/>
  <c r="F11" i="7"/>
  <c r="F19" i="7" s="1"/>
  <c r="X10" i="7"/>
  <c r="T10" i="7"/>
  <c r="L10" i="7"/>
  <c r="H10" i="7"/>
  <c r="X9" i="7"/>
  <c r="T9" i="7"/>
  <c r="L9" i="7"/>
  <c r="H9" i="7"/>
  <c r="X8" i="7"/>
  <c r="T8" i="7"/>
  <c r="L8" i="7"/>
  <c r="H8" i="7"/>
  <c r="W7" i="7"/>
  <c r="V7" i="7"/>
  <c r="U7" i="7"/>
  <c r="S7" i="7"/>
  <c r="R7" i="7"/>
  <c r="T7" i="7" s="1"/>
  <c r="X7" i="7" s="1"/>
  <c r="H7" i="7"/>
  <c r="L7" i="7" s="1"/>
  <c r="T6" i="7"/>
  <c r="X6" i="7" s="1"/>
  <c r="H6" i="7"/>
  <c r="L6" i="7" s="1"/>
  <c r="T5" i="7"/>
  <c r="X5" i="7" s="1"/>
  <c r="T4" i="7"/>
  <c r="X4" i="7" s="1"/>
  <c r="T42" i="7" l="1"/>
  <c r="X42" i="7" s="1"/>
  <c r="V95" i="7"/>
  <c r="H40" i="7"/>
  <c r="L40" i="7" s="1"/>
  <c r="W95" i="7"/>
  <c r="U95" i="7"/>
  <c r="G19" i="7"/>
  <c r="H19" i="7" s="1"/>
  <c r="L19" i="7" s="1"/>
  <c r="H11" i="7"/>
  <c r="L11" i="7" s="1"/>
  <c r="R16" i="7"/>
  <c r="T16" i="7" s="1"/>
  <c r="X16" i="7" s="1"/>
  <c r="T76" i="7"/>
  <c r="X76" i="7" s="1"/>
  <c r="H22" i="7"/>
  <c r="L22" i="7" s="1"/>
  <c r="T52" i="7"/>
  <c r="X52" i="7" s="1"/>
  <c r="R56" i="7"/>
  <c r="T56" i="7" s="1"/>
  <c r="X56" i="7" s="1"/>
  <c r="R69" i="7"/>
  <c r="T69" i="7" s="1"/>
  <c r="X69" i="7" s="1"/>
  <c r="T73" i="7"/>
  <c r="X73" i="7" s="1"/>
  <c r="F98" i="7"/>
  <c r="H98" i="7" s="1"/>
  <c r="L98" i="7" s="1"/>
  <c r="X101" i="7"/>
  <c r="T20" i="7"/>
  <c r="X20" i="7" s="1"/>
  <c r="S95" i="7" l="1"/>
  <c r="R95" i="7"/>
  <c r="T95" i="7" s="1"/>
  <c r="X95" i="7" s="1"/>
  <c r="T102" i="5" l="1"/>
  <c r="X102" i="5" s="1"/>
  <c r="T101" i="5"/>
  <c r="K97" i="5"/>
  <c r="J97" i="5"/>
  <c r="I97" i="5"/>
  <c r="H97" i="5"/>
  <c r="L97" i="5" s="1"/>
  <c r="G97" i="5"/>
  <c r="F97" i="5"/>
  <c r="H96" i="5"/>
  <c r="L96" i="5" s="1"/>
  <c r="L95" i="5"/>
  <c r="H95" i="5"/>
  <c r="W94" i="5"/>
  <c r="V94" i="5"/>
  <c r="U94" i="5"/>
  <c r="S94" i="5"/>
  <c r="R94" i="5"/>
  <c r="T94" i="5" s="1"/>
  <c r="X94" i="5" s="1"/>
  <c r="H94" i="5"/>
  <c r="L94" i="5" s="1"/>
  <c r="T93" i="5"/>
  <c r="X93" i="5" s="1"/>
  <c r="H93" i="5"/>
  <c r="L93" i="5" s="1"/>
  <c r="T92" i="5"/>
  <c r="X92" i="5" s="1"/>
  <c r="K92" i="5"/>
  <c r="J92" i="5"/>
  <c r="I92" i="5"/>
  <c r="G92" i="5"/>
  <c r="F92" i="5"/>
  <c r="H92" i="5" s="1"/>
  <c r="X91" i="5"/>
  <c r="T91" i="5"/>
  <c r="H91" i="5"/>
  <c r="L91" i="5" s="1"/>
  <c r="U90" i="5"/>
  <c r="H90" i="5"/>
  <c r="L90" i="5" s="1"/>
  <c r="W89" i="5"/>
  <c r="W90" i="5" s="1"/>
  <c r="V89" i="5"/>
  <c r="V90" i="5" s="1"/>
  <c r="U89" i="5"/>
  <c r="S89" i="5"/>
  <c r="S90" i="5" s="1"/>
  <c r="R89" i="5"/>
  <c r="R90" i="5" s="1"/>
  <c r="T90" i="5" s="1"/>
  <c r="X90" i="5" s="1"/>
  <c r="L89" i="5"/>
  <c r="H89" i="5"/>
  <c r="T88" i="5"/>
  <c r="X88" i="5" s="1"/>
  <c r="L88" i="5"/>
  <c r="H88" i="5"/>
  <c r="T87" i="5"/>
  <c r="X87" i="5" s="1"/>
  <c r="K87" i="5"/>
  <c r="J87" i="5"/>
  <c r="I87" i="5"/>
  <c r="H87" i="5"/>
  <c r="L87" i="5" s="1"/>
  <c r="G87" i="5"/>
  <c r="F87" i="5"/>
  <c r="T86" i="5"/>
  <c r="X86" i="5" s="1"/>
  <c r="H86" i="5"/>
  <c r="L86" i="5" s="1"/>
  <c r="T85" i="5"/>
  <c r="X85" i="5" s="1"/>
  <c r="H85" i="5"/>
  <c r="L85" i="5" s="1"/>
  <c r="X84" i="5"/>
  <c r="T84" i="5"/>
  <c r="H84" i="5"/>
  <c r="L84" i="5" s="1"/>
  <c r="T83" i="5"/>
  <c r="X83" i="5" s="1"/>
  <c r="K83" i="5"/>
  <c r="J83" i="5"/>
  <c r="I83" i="5"/>
  <c r="G83" i="5"/>
  <c r="F83" i="5"/>
  <c r="H83" i="5" s="1"/>
  <c r="X82" i="5"/>
  <c r="T82" i="5"/>
  <c r="H82" i="5"/>
  <c r="L82" i="5" s="1"/>
  <c r="X81" i="5"/>
  <c r="T81" i="5"/>
  <c r="H81" i="5"/>
  <c r="L81" i="5" s="1"/>
  <c r="X80" i="5"/>
  <c r="T80" i="5"/>
  <c r="H80" i="5"/>
  <c r="L80" i="5" s="1"/>
  <c r="X79" i="5"/>
  <c r="T79" i="5"/>
  <c r="K79" i="5"/>
  <c r="J79" i="5"/>
  <c r="I79" i="5"/>
  <c r="G79" i="5"/>
  <c r="F79" i="5"/>
  <c r="T78" i="5"/>
  <c r="X78" i="5" s="1"/>
  <c r="H78" i="5"/>
  <c r="L78" i="5" s="1"/>
  <c r="T77" i="5"/>
  <c r="X77" i="5" s="1"/>
  <c r="H77" i="5"/>
  <c r="L77" i="5" s="1"/>
  <c r="V76" i="5"/>
  <c r="U76" i="5"/>
  <c r="R76" i="5"/>
  <c r="K76" i="5"/>
  <c r="J76" i="5"/>
  <c r="I76" i="5"/>
  <c r="H76" i="5"/>
  <c r="L76" i="5" s="1"/>
  <c r="G76" i="5"/>
  <c r="F76" i="5"/>
  <c r="T75" i="5"/>
  <c r="X75" i="5" s="1"/>
  <c r="H75" i="5"/>
  <c r="L75" i="5" s="1"/>
  <c r="T74" i="5"/>
  <c r="X74" i="5" s="1"/>
  <c r="H74" i="5"/>
  <c r="L74" i="5" s="1"/>
  <c r="W73" i="5"/>
  <c r="W76" i="5" s="1"/>
  <c r="V73" i="5"/>
  <c r="U73" i="5"/>
  <c r="T73" i="5"/>
  <c r="X73" i="5" s="1"/>
  <c r="S73" i="5"/>
  <c r="S76" i="5" s="1"/>
  <c r="R73" i="5"/>
  <c r="H73" i="5"/>
  <c r="L73" i="5" s="1"/>
  <c r="X72" i="5"/>
  <c r="T72" i="5"/>
  <c r="K72" i="5"/>
  <c r="J72" i="5"/>
  <c r="I72" i="5"/>
  <c r="G72" i="5"/>
  <c r="F72" i="5"/>
  <c r="H72" i="5" s="1"/>
  <c r="T71" i="5"/>
  <c r="X71" i="5" s="1"/>
  <c r="L71" i="5"/>
  <c r="H71" i="5"/>
  <c r="T70" i="5"/>
  <c r="X70" i="5" s="1"/>
  <c r="H70" i="5"/>
  <c r="L70" i="5" s="1"/>
  <c r="L69" i="5"/>
  <c r="K69" i="5"/>
  <c r="J69" i="5"/>
  <c r="I69" i="5"/>
  <c r="H69" i="5"/>
  <c r="G69" i="5"/>
  <c r="F69" i="5"/>
  <c r="W68" i="5"/>
  <c r="V68" i="5"/>
  <c r="U68" i="5"/>
  <c r="S68" i="5"/>
  <c r="T68" i="5" s="1"/>
  <c r="X68" i="5" s="1"/>
  <c r="R68" i="5"/>
  <c r="H68" i="5"/>
  <c r="L68" i="5" s="1"/>
  <c r="X67" i="5"/>
  <c r="T67" i="5"/>
  <c r="H67" i="5"/>
  <c r="L67" i="5" s="1"/>
  <c r="X66" i="5"/>
  <c r="T66" i="5"/>
  <c r="H66" i="5"/>
  <c r="L66" i="5" s="1"/>
  <c r="X65" i="5"/>
  <c r="T65" i="5"/>
  <c r="K65" i="5"/>
  <c r="J65" i="5"/>
  <c r="I65" i="5"/>
  <c r="G65" i="5"/>
  <c r="F65" i="5"/>
  <c r="H65" i="5" s="1"/>
  <c r="T64" i="5"/>
  <c r="X64" i="5" s="1"/>
  <c r="H64" i="5"/>
  <c r="L64" i="5" s="1"/>
  <c r="W63" i="5"/>
  <c r="V63" i="5"/>
  <c r="V69" i="5" s="1"/>
  <c r="U63" i="5"/>
  <c r="U69" i="5" s="1"/>
  <c r="S63" i="5"/>
  <c r="R63" i="5"/>
  <c r="T63" i="5" s="1"/>
  <c r="L63" i="5"/>
  <c r="H63" i="5"/>
  <c r="T62" i="5"/>
  <c r="X62" i="5" s="1"/>
  <c r="L62" i="5"/>
  <c r="H62" i="5"/>
  <c r="T61" i="5"/>
  <c r="X61" i="5" s="1"/>
  <c r="K61" i="5"/>
  <c r="J61" i="5"/>
  <c r="I61" i="5"/>
  <c r="H61" i="5"/>
  <c r="L61" i="5" s="1"/>
  <c r="G61" i="5"/>
  <c r="F61" i="5"/>
  <c r="W60" i="5"/>
  <c r="V60" i="5"/>
  <c r="U60" i="5"/>
  <c r="S60" i="5"/>
  <c r="T60" i="5" s="1"/>
  <c r="X60" i="5" s="1"/>
  <c r="R60" i="5"/>
  <c r="H60" i="5"/>
  <c r="L60" i="5" s="1"/>
  <c r="X59" i="5"/>
  <c r="T59" i="5"/>
  <c r="H59" i="5"/>
  <c r="L59" i="5" s="1"/>
  <c r="X58" i="5"/>
  <c r="T58" i="5"/>
  <c r="K58" i="5"/>
  <c r="J58" i="5"/>
  <c r="I58" i="5"/>
  <c r="G58" i="5"/>
  <c r="F58" i="5"/>
  <c r="H58" i="5" s="1"/>
  <c r="T57" i="5"/>
  <c r="X57" i="5" s="1"/>
  <c r="L57" i="5"/>
  <c r="H57" i="5"/>
  <c r="U56" i="5"/>
  <c r="R56" i="5"/>
  <c r="T56" i="5" s="1"/>
  <c r="L56" i="5"/>
  <c r="H56" i="5"/>
  <c r="T55" i="5"/>
  <c r="X55" i="5" s="1"/>
  <c r="K55" i="5"/>
  <c r="J55" i="5"/>
  <c r="I55" i="5"/>
  <c r="H55" i="5"/>
  <c r="L55" i="5" s="1"/>
  <c r="G55" i="5"/>
  <c r="F55" i="5"/>
  <c r="T54" i="5"/>
  <c r="X54" i="5" s="1"/>
  <c r="H54" i="5"/>
  <c r="L54" i="5" s="1"/>
  <c r="T53" i="5"/>
  <c r="X53" i="5" s="1"/>
  <c r="H53" i="5"/>
  <c r="L53" i="5" s="1"/>
  <c r="W52" i="5"/>
  <c r="W56" i="5" s="1"/>
  <c r="V52" i="5"/>
  <c r="U52" i="5"/>
  <c r="S52" i="5"/>
  <c r="S56" i="5" s="1"/>
  <c r="R52" i="5"/>
  <c r="K52" i="5"/>
  <c r="J52" i="5"/>
  <c r="I52" i="5"/>
  <c r="G52" i="5"/>
  <c r="F52" i="5"/>
  <c r="H52" i="5" s="1"/>
  <c r="L52" i="5" s="1"/>
  <c r="T51" i="5"/>
  <c r="X51" i="5" s="1"/>
  <c r="H51" i="5"/>
  <c r="L51" i="5" s="1"/>
  <c r="T50" i="5"/>
  <c r="X50" i="5" s="1"/>
  <c r="H50" i="5"/>
  <c r="L50" i="5" s="1"/>
  <c r="W49" i="5"/>
  <c r="V49" i="5"/>
  <c r="V56" i="5" s="1"/>
  <c r="U49" i="5"/>
  <c r="S49" i="5"/>
  <c r="R49" i="5"/>
  <c r="T49" i="5" s="1"/>
  <c r="L49" i="5"/>
  <c r="H49" i="5"/>
  <c r="T48" i="5"/>
  <c r="X48" i="5" s="1"/>
  <c r="L48" i="5"/>
  <c r="H48" i="5"/>
  <c r="T47" i="5"/>
  <c r="X47" i="5" s="1"/>
  <c r="K47" i="5"/>
  <c r="J47" i="5"/>
  <c r="I47" i="5"/>
  <c r="H47" i="5"/>
  <c r="L47" i="5" s="1"/>
  <c r="G47" i="5"/>
  <c r="F47" i="5"/>
  <c r="T46" i="5"/>
  <c r="X46" i="5" s="1"/>
  <c r="H46" i="5"/>
  <c r="L46" i="5" s="1"/>
  <c r="X45" i="5"/>
  <c r="T45" i="5"/>
  <c r="H45" i="5"/>
  <c r="L45" i="5" s="1"/>
  <c r="T44" i="5"/>
  <c r="X44" i="5" s="1"/>
  <c r="K44" i="5"/>
  <c r="J44" i="5"/>
  <c r="I44" i="5"/>
  <c r="I98" i="5" s="1"/>
  <c r="G44" i="5"/>
  <c r="G98" i="5" s="1"/>
  <c r="F44" i="5"/>
  <c r="X43" i="5"/>
  <c r="T43" i="5"/>
  <c r="H43" i="5"/>
  <c r="L43" i="5" s="1"/>
  <c r="L42" i="5"/>
  <c r="H42" i="5"/>
  <c r="W41" i="5"/>
  <c r="V41" i="5"/>
  <c r="U41" i="5"/>
  <c r="S41" i="5"/>
  <c r="R41" i="5"/>
  <c r="T41" i="5" s="1"/>
  <c r="L41" i="5"/>
  <c r="H41" i="5"/>
  <c r="T40" i="5"/>
  <c r="X40" i="5" s="1"/>
  <c r="T39" i="5"/>
  <c r="X39" i="5" s="1"/>
  <c r="H39" i="5"/>
  <c r="L39" i="5" s="1"/>
  <c r="X38" i="5"/>
  <c r="T38" i="5"/>
  <c r="K38" i="5"/>
  <c r="J38" i="5"/>
  <c r="I38" i="5"/>
  <c r="G38" i="5"/>
  <c r="F38" i="5"/>
  <c r="H38" i="5" s="1"/>
  <c r="X37" i="5"/>
  <c r="T37" i="5"/>
  <c r="H37" i="5"/>
  <c r="L37" i="5" s="1"/>
  <c r="W36" i="5"/>
  <c r="V36" i="5"/>
  <c r="U36" i="5"/>
  <c r="T36" i="5"/>
  <c r="X36" i="5" s="1"/>
  <c r="S36" i="5"/>
  <c r="R36" i="5"/>
  <c r="H36" i="5"/>
  <c r="L36" i="5" s="1"/>
  <c r="T35" i="5"/>
  <c r="X35" i="5" s="1"/>
  <c r="L35" i="5"/>
  <c r="H35" i="5"/>
  <c r="T34" i="5"/>
  <c r="X34" i="5" s="1"/>
  <c r="H34" i="5"/>
  <c r="L34" i="5" s="1"/>
  <c r="T33" i="5"/>
  <c r="X33" i="5" s="1"/>
  <c r="H33" i="5"/>
  <c r="L33" i="5" s="1"/>
  <c r="W32" i="5"/>
  <c r="V32" i="5"/>
  <c r="U32" i="5"/>
  <c r="S32" i="5"/>
  <c r="R32" i="5"/>
  <c r="T32" i="5" s="1"/>
  <c r="X32" i="5" s="1"/>
  <c r="L32" i="5"/>
  <c r="H32" i="5"/>
  <c r="T31" i="5"/>
  <c r="X31" i="5" s="1"/>
  <c r="L31" i="5"/>
  <c r="H31" i="5"/>
  <c r="T30" i="5"/>
  <c r="X30" i="5" s="1"/>
  <c r="K30" i="5"/>
  <c r="J30" i="5"/>
  <c r="I30" i="5"/>
  <c r="H30" i="5"/>
  <c r="L30" i="5" s="1"/>
  <c r="G30" i="5"/>
  <c r="F30" i="5"/>
  <c r="T29" i="5"/>
  <c r="X29" i="5" s="1"/>
  <c r="H29" i="5"/>
  <c r="L29" i="5" s="1"/>
  <c r="T28" i="5"/>
  <c r="X28" i="5" s="1"/>
  <c r="H28" i="5"/>
  <c r="L28" i="5" s="1"/>
  <c r="X27" i="5"/>
  <c r="T27" i="5"/>
  <c r="K27" i="5"/>
  <c r="J27" i="5"/>
  <c r="I27" i="5"/>
  <c r="I40" i="5" s="1"/>
  <c r="G27" i="5"/>
  <c r="F27" i="5"/>
  <c r="H27" i="5" s="1"/>
  <c r="W26" i="5"/>
  <c r="V26" i="5"/>
  <c r="U26" i="5"/>
  <c r="U42" i="5" s="1"/>
  <c r="T26" i="5"/>
  <c r="X26" i="5" s="1"/>
  <c r="S26" i="5"/>
  <c r="R26" i="5"/>
  <c r="H26" i="5"/>
  <c r="L26" i="5" s="1"/>
  <c r="T25" i="5"/>
  <c r="X25" i="5" s="1"/>
  <c r="H25" i="5"/>
  <c r="L25" i="5" s="1"/>
  <c r="T24" i="5"/>
  <c r="X24" i="5" s="1"/>
  <c r="L24" i="5"/>
  <c r="H24" i="5"/>
  <c r="T23" i="5"/>
  <c r="X23" i="5" s="1"/>
  <c r="H23" i="5"/>
  <c r="L23" i="5" s="1"/>
  <c r="T22" i="5"/>
  <c r="X22" i="5" s="1"/>
  <c r="K22" i="5"/>
  <c r="K40" i="5" s="1"/>
  <c r="J22" i="5"/>
  <c r="J40" i="5" s="1"/>
  <c r="I22" i="5"/>
  <c r="G22" i="5"/>
  <c r="G40" i="5" s="1"/>
  <c r="F22" i="5"/>
  <c r="F40" i="5" s="1"/>
  <c r="T21" i="5"/>
  <c r="X21" i="5" s="1"/>
  <c r="L21" i="5"/>
  <c r="H21" i="5"/>
  <c r="W20" i="5"/>
  <c r="W42" i="5" s="1"/>
  <c r="V20" i="5"/>
  <c r="U20" i="5"/>
  <c r="S20" i="5"/>
  <c r="S42" i="5" s="1"/>
  <c r="R20" i="5"/>
  <c r="H20" i="5"/>
  <c r="L20" i="5" s="1"/>
  <c r="T19" i="5"/>
  <c r="X19" i="5" s="1"/>
  <c r="J19" i="5"/>
  <c r="X18" i="5"/>
  <c r="T18" i="5"/>
  <c r="K18" i="5"/>
  <c r="J18" i="5"/>
  <c r="I18" i="5"/>
  <c r="G18" i="5"/>
  <c r="F18" i="5"/>
  <c r="T17" i="5"/>
  <c r="X17" i="5" s="1"/>
  <c r="H17" i="5"/>
  <c r="L17" i="5" s="1"/>
  <c r="L16" i="5"/>
  <c r="H16" i="5"/>
  <c r="W15" i="5"/>
  <c r="V15" i="5"/>
  <c r="V16" i="5" s="1"/>
  <c r="U15" i="5"/>
  <c r="S15" i="5"/>
  <c r="R15" i="5"/>
  <c r="T15" i="5" s="1"/>
  <c r="H15" i="5"/>
  <c r="L15" i="5" s="1"/>
  <c r="X14" i="5"/>
  <c r="T14" i="5"/>
  <c r="K14" i="5"/>
  <c r="J14" i="5"/>
  <c r="I14" i="5"/>
  <c r="I19" i="5" s="1"/>
  <c r="G14" i="5"/>
  <c r="F14" i="5"/>
  <c r="H14" i="5" s="1"/>
  <c r="X13" i="5"/>
  <c r="T13" i="5"/>
  <c r="H13" i="5"/>
  <c r="L13" i="5" s="1"/>
  <c r="X12" i="5"/>
  <c r="T12" i="5"/>
  <c r="H12" i="5"/>
  <c r="L12" i="5" s="1"/>
  <c r="W11" i="5"/>
  <c r="V11" i="5"/>
  <c r="U11" i="5"/>
  <c r="U16" i="5" s="1"/>
  <c r="T11" i="5"/>
  <c r="X11" i="5" s="1"/>
  <c r="S11" i="5"/>
  <c r="R11" i="5"/>
  <c r="K11" i="5"/>
  <c r="K19" i="5" s="1"/>
  <c r="J11" i="5"/>
  <c r="I11" i="5"/>
  <c r="H11" i="5"/>
  <c r="L11" i="5" s="1"/>
  <c r="G11" i="5"/>
  <c r="F11" i="5"/>
  <c r="T10" i="5"/>
  <c r="X10" i="5" s="1"/>
  <c r="L10" i="5"/>
  <c r="H10" i="5"/>
  <c r="T9" i="5"/>
  <c r="X9" i="5" s="1"/>
  <c r="L9" i="5"/>
  <c r="H9" i="5"/>
  <c r="T8" i="5"/>
  <c r="X8" i="5" s="1"/>
  <c r="L8" i="5"/>
  <c r="H8" i="5"/>
  <c r="W7" i="5"/>
  <c r="V7" i="5"/>
  <c r="U7" i="5"/>
  <c r="S7" i="5"/>
  <c r="R7" i="5"/>
  <c r="T7" i="5" s="1"/>
  <c r="X7" i="5" s="1"/>
  <c r="H7" i="5"/>
  <c r="L7" i="5" s="1"/>
  <c r="T6" i="5"/>
  <c r="X6" i="5" s="1"/>
  <c r="H6" i="5"/>
  <c r="L6" i="5" s="1"/>
  <c r="T5" i="5"/>
  <c r="X5" i="5" s="1"/>
  <c r="T4" i="5"/>
  <c r="X4" i="5" s="1"/>
  <c r="U95" i="5" l="1"/>
  <c r="R16" i="5"/>
  <c r="X49" i="5"/>
  <c r="X63" i="5"/>
  <c r="W69" i="5"/>
  <c r="L65" i="5"/>
  <c r="R69" i="5"/>
  <c r="L92" i="5"/>
  <c r="W95" i="5"/>
  <c r="L14" i="5"/>
  <c r="X15" i="5"/>
  <c r="W16" i="5"/>
  <c r="F19" i="5"/>
  <c r="H22" i="5"/>
  <c r="L22" i="5" s="1"/>
  <c r="L27" i="5"/>
  <c r="L38" i="5"/>
  <c r="X41" i="5"/>
  <c r="J98" i="5"/>
  <c r="V95" i="5" s="1"/>
  <c r="L58" i="5"/>
  <c r="S69" i="5"/>
  <c r="L72" i="5"/>
  <c r="T76" i="5"/>
  <c r="X76" i="5" s="1"/>
  <c r="T89" i="5"/>
  <c r="X89" i="5" s="1"/>
  <c r="X101" i="5"/>
  <c r="R42" i="5"/>
  <c r="T42" i="5" s="1"/>
  <c r="X42" i="5" s="1"/>
  <c r="T20" i="5"/>
  <c r="X20" i="5" s="1"/>
  <c r="H40" i="5"/>
  <c r="L40" i="5" s="1"/>
  <c r="X56" i="5"/>
  <c r="G19" i="5"/>
  <c r="S95" i="5" s="1"/>
  <c r="S16" i="5"/>
  <c r="H18" i="5"/>
  <c r="L18" i="5" s="1"/>
  <c r="V42" i="5"/>
  <c r="H44" i="5"/>
  <c r="L44" i="5" s="1"/>
  <c r="F98" i="5"/>
  <c r="H98" i="5" s="1"/>
  <c r="L98" i="5" s="1"/>
  <c r="K98" i="5"/>
  <c r="T52" i="5"/>
  <c r="X52" i="5" s="1"/>
  <c r="H79" i="5"/>
  <c r="L79" i="5" s="1"/>
  <c r="L83" i="5"/>
  <c r="H19" i="5" l="1"/>
  <c r="L19" i="5" s="1"/>
  <c r="T16" i="5"/>
  <c r="X16" i="5" s="1"/>
  <c r="T69" i="5"/>
  <c r="X69" i="5" s="1"/>
  <c r="R95" i="5"/>
  <c r="T95" i="5" s="1"/>
  <c r="X95" i="5" s="1"/>
  <c r="T102" i="4" l="1"/>
  <c r="X102" i="4" s="1"/>
  <c r="T101" i="4"/>
  <c r="K97" i="4"/>
  <c r="J97" i="4"/>
  <c r="I97" i="4"/>
  <c r="H97" i="4"/>
  <c r="L97" i="4" s="1"/>
  <c r="G97" i="4"/>
  <c r="F97" i="4"/>
  <c r="H96" i="4"/>
  <c r="L96" i="4" s="1"/>
  <c r="L95" i="4"/>
  <c r="H95" i="4"/>
  <c r="W94" i="4"/>
  <c r="V94" i="4"/>
  <c r="U94" i="4"/>
  <c r="S94" i="4"/>
  <c r="R94" i="4"/>
  <c r="T94" i="4" s="1"/>
  <c r="H94" i="4"/>
  <c r="L94" i="4" s="1"/>
  <c r="T93" i="4"/>
  <c r="X93" i="4" s="1"/>
  <c r="H93" i="4"/>
  <c r="L93" i="4" s="1"/>
  <c r="T92" i="4"/>
  <c r="X92" i="4" s="1"/>
  <c r="K92" i="4"/>
  <c r="J92" i="4"/>
  <c r="I92" i="4"/>
  <c r="G92" i="4"/>
  <c r="F92" i="4"/>
  <c r="H92" i="4" s="1"/>
  <c r="L92" i="4" s="1"/>
  <c r="X91" i="4"/>
  <c r="T91" i="4"/>
  <c r="H91" i="4"/>
  <c r="L91" i="4" s="1"/>
  <c r="H90" i="4"/>
  <c r="L90" i="4" s="1"/>
  <c r="W89" i="4"/>
  <c r="W90" i="4" s="1"/>
  <c r="V89" i="4"/>
  <c r="V90" i="4" s="1"/>
  <c r="U89" i="4"/>
  <c r="U90" i="4" s="1"/>
  <c r="S89" i="4"/>
  <c r="S90" i="4" s="1"/>
  <c r="R89" i="4"/>
  <c r="R90" i="4" s="1"/>
  <c r="T90" i="4" s="1"/>
  <c r="X90" i="4" s="1"/>
  <c r="L89" i="4"/>
  <c r="H89" i="4"/>
  <c r="X88" i="4"/>
  <c r="T88" i="4"/>
  <c r="L88" i="4"/>
  <c r="H88" i="4"/>
  <c r="X87" i="4"/>
  <c r="T87" i="4"/>
  <c r="K87" i="4"/>
  <c r="J87" i="4"/>
  <c r="I87" i="4"/>
  <c r="H87" i="4"/>
  <c r="L87" i="4" s="1"/>
  <c r="G87" i="4"/>
  <c r="F87" i="4"/>
  <c r="T86" i="4"/>
  <c r="X86" i="4" s="1"/>
  <c r="H86" i="4"/>
  <c r="L86" i="4" s="1"/>
  <c r="T85" i="4"/>
  <c r="X85" i="4" s="1"/>
  <c r="H85" i="4"/>
  <c r="L85" i="4" s="1"/>
  <c r="T84" i="4"/>
  <c r="X84" i="4" s="1"/>
  <c r="H84" i="4"/>
  <c r="L84" i="4" s="1"/>
  <c r="T83" i="4"/>
  <c r="X83" i="4" s="1"/>
  <c r="K83" i="4"/>
  <c r="J83" i="4"/>
  <c r="I83" i="4"/>
  <c r="G83" i="4"/>
  <c r="F83" i="4"/>
  <c r="H83" i="4" s="1"/>
  <c r="X82" i="4"/>
  <c r="T82" i="4"/>
  <c r="L82" i="4"/>
  <c r="H82" i="4"/>
  <c r="X81" i="4"/>
  <c r="T81" i="4"/>
  <c r="L81" i="4"/>
  <c r="H81" i="4"/>
  <c r="X80" i="4"/>
  <c r="T80" i="4"/>
  <c r="L80" i="4"/>
  <c r="H80" i="4"/>
  <c r="X79" i="4"/>
  <c r="T79" i="4"/>
  <c r="K79" i="4"/>
  <c r="J79" i="4"/>
  <c r="I79" i="4"/>
  <c r="G79" i="4"/>
  <c r="F79" i="4"/>
  <c r="H79" i="4" s="1"/>
  <c r="L79" i="4" s="1"/>
  <c r="T78" i="4"/>
  <c r="X78" i="4" s="1"/>
  <c r="H78" i="4"/>
  <c r="L78" i="4" s="1"/>
  <c r="T77" i="4"/>
  <c r="X77" i="4" s="1"/>
  <c r="H77" i="4"/>
  <c r="L77" i="4" s="1"/>
  <c r="V76" i="4"/>
  <c r="U76" i="4"/>
  <c r="R76" i="4"/>
  <c r="K76" i="4"/>
  <c r="J76" i="4"/>
  <c r="I76" i="4"/>
  <c r="H76" i="4"/>
  <c r="L76" i="4" s="1"/>
  <c r="G76" i="4"/>
  <c r="F76" i="4"/>
  <c r="T75" i="4"/>
  <c r="X75" i="4" s="1"/>
  <c r="H75" i="4"/>
  <c r="L75" i="4" s="1"/>
  <c r="T74" i="4"/>
  <c r="X74" i="4" s="1"/>
  <c r="H74" i="4"/>
  <c r="L74" i="4" s="1"/>
  <c r="W73" i="4"/>
  <c r="W76" i="4" s="1"/>
  <c r="V73" i="4"/>
  <c r="U73" i="4"/>
  <c r="S73" i="4"/>
  <c r="R73" i="4"/>
  <c r="L73" i="4"/>
  <c r="H73" i="4"/>
  <c r="X72" i="4"/>
  <c r="T72" i="4"/>
  <c r="K72" i="4"/>
  <c r="J72" i="4"/>
  <c r="I72" i="4"/>
  <c r="G72" i="4"/>
  <c r="F72" i="4"/>
  <c r="H72" i="4" s="1"/>
  <c r="L72" i="4" s="1"/>
  <c r="T71" i="4"/>
  <c r="X71" i="4" s="1"/>
  <c r="H71" i="4"/>
  <c r="L71" i="4" s="1"/>
  <c r="T70" i="4"/>
  <c r="X70" i="4" s="1"/>
  <c r="H70" i="4"/>
  <c r="L70" i="4" s="1"/>
  <c r="K69" i="4"/>
  <c r="J69" i="4"/>
  <c r="I69" i="4"/>
  <c r="H69" i="4"/>
  <c r="L69" i="4" s="1"/>
  <c r="G69" i="4"/>
  <c r="F69" i="4"/>
  <c r="W68" i="4"/>
  <c r="V68" i="4"/>
  <c r="U68" i="4"/>
  <c r="S68" i="4"/>
  <c r="T68" i="4" s="1"/>
  <c r="X68" i="4" s="1"/>
  <c r="R68" i="4"/>
  <c r="L68" i="4"/>
  <c r="H68" i="4"/>
  <c r="X67" i="4"/>
  <c r="T67" i="4"/>
  <c r="L67" i="4"/>
  <c r="H67" i="4"/>
  <c r="X66" i="4"/>
  <c r="T66" i="4"/>
  <c r="L66" i="4"/>
  <c r="H66" i="4"/>
  <c r="X65" i="4"/>
  <c r="T65" i="4"/>
  <c r="K65" i="4"/>
  <c r="J65" i="4"/>
  <c r="I65" i="4"/>
  <c r="G65" i="4"/>
  <c r="F65" i="4"/>
  <c r="H65" i="4" s="1"/>
  <c r="T64" i="4"/>
  <c r="X64" i="4" s="1"/>
  <c r="H64" i="4"/>
  <c r="L64" i="4" s="1"/>
  <c r="W63" i="4"/>
  <c r="V63" i="4"/>
  <c r="V69" i="4" s="1"/>
  <c r="U63" i="4"/>
  <c r="U69" i="4" s="1"/>
  <c r="S63" i="4"/>
  <c r="R63" i="4"/>
  <c r="T63" i="4" s="1"/>
  <c r="L63" i="4"/>
  <c r="H63" i="4"/>
  <c r="X62" i="4"/>
  <c r="T62" i="4"/>
  <c r="L62" i="4"/>
  <c r="H62" i="4"/>
  <c r="X61" i="4"/>
  <c r="T61" i="4"/>
  <c r="K61" i="4"/>
  <c r="J61" i="4"/>
  <c r="I61" i="4"/>
  <c r="H61" i="4"/>
  <c r="L61" i="4" s="1"/>
  <c r="G61" i="4"/>
  <c r="F61" i="4"/>
  <c r="W60" i="4"/>
  <c r="V60" i="4"/>
  <c r="U60" i="4"/>
  <c r="S60" i="4"/>
  <c r="T60" i="4" s="1"/>
  <c r="X60" i="4" s="1"/>
  <c r="R60" i="4"/>
  <c r="L60" i="4"/>
  <c r="H60" i="4"/>
  <c r="X59" i="4"/>
  <c r="T59" i="4"/>
  <c r="L59" i="4"/>
  <c r="H59" i="4"/>
  <c r="X58" i="4"/>
  <c r="T58" i="4"/>
  <c r="K58" i="4"/>
  <c r="J58" i="4"/>
  <c r="I58" i="4"/>
  <c r="G58" i="4"/>
  <c r="F58" i="4"/>
  <c r="H58" i="4" s="1"/>
  <c r="T57" i="4"/>
  <c r="X57" i="4" s="1"/>
  <c r="H57" i="4"/>
  <c r="L57" i="4" s="1"/>
  <c r="L56" i="4"/>
  <c r="H56" i="4"/>
  <c r="X55" i="4"/>
  <c r="T55" i="4"/>
  <c r="K55" i="4"/>
  <c r="J55" i="4"/>
  <c r="I55" i="4"/>
  <c r="H55" i="4"/>
  <c r="L55" i="4" s="1"/>
  <c r="G55" i="4"/>
  <c r="F55" i="4"/>
  <c r="T54" i="4"/>
  <c r="X54" i="4" s="1"/>
  <c r="H54" i="4"/>
  <c r="L54" i="4" s="1"/>
  <c r="T53" i="4"/>
  <c r="X53" i="4" s="1"/>
  <c r="H53" i="4"/>
  <c r="L53" i="4" s="1"/>
  <c r="W52" i="4"/>
  <c r="W56" i="4" s="1"/>
  <c r="V52" i="4"/>
  <c r="U52" i="4"/>
  <c r="S52" i="4"/>
  <c r="R52" i="4"/>
  <c r="K52" i="4"/>
  <c r="J52" i="4"/>
  <c r="I52" i="4"/>
  <c r="G52" i="4"/>
  <c r="F52" i="4"/>
  <c r="H52" i="4" s="1"/>
  <c r="T51" i="4"/>
  <c r="X51" i="4" s="1"/>
  <c r="H51" i="4"/>
  <c r="L51" i="4" s="1"/>
  <c r="T50" i="4"/>
  <c r="X50" i="4" s="1"/>
  <c r="H50" i="4"/>
  <c r="L50" i="4" s="1"/>
  <c r="W49" i="4"/>
  <c r="V49" i="4"/>
  <c r="V56" i="4" s="1"/>
  <c r="U49" i="4"/>
  <c r="U56" i="4" s="1"/>
  <c r="S49" i="4"/>
  <c r="R49" i="4"/>
  <c r="T49" i="4" s="1"/>
  <c r="X49" i="4" s="1"/>
  <c r="L49" i="4"/>
  <c r="H49" i="4"/>
  <c r="X48" i="4"/>
  <c r="T48" i="4"/>
  <c r="L48" i="4"/>
  <c r="H48" i="4"/>
  <c r="X47" i="4"/>
  <c r="T47" i="4"/>
  <c r="K47" i="4"/>
  <c r="J47" i="4"/>
  <c r="I47" i="4"/>
  <c r="H47" i="4"/>
  <c r="L47" i="4" s="1"/>
  <c r="G47" i="4"/>
  <c r="F47" i="4"/>
  <c r="T46" i="4"/>
  <c r="X46" i="4" s="1"/>
  <c r="H46" i="4"/>
  <c r="L46" i="4" s="1"/>
  <c r="T45" i="4"/>
  <c r="X45" i="4" s="1"/>
  <c r="H45" i="4"/>
  <c r="L45" i="4" s="1"/>
  <c r="T44" i="4"/>
  <c r="X44" i="4" s="1"/>
  <c r="K44" i="4"/>
  <c r="K98" i="4" s="1"/>
  <c r="J44" i="4"/>
  <c r="I44" i="4"/>
  <c r="I98" i="4" s="1"/>
  <c r="G44" i="4"/>
  <c r="G98" i="4" s="1"/>
  <c r="F44" i="4"/>
  <c r="H44" i="4" s="1"/>
  <c r="L44" i="4" s="1"/>
  <c r="X43" i="4"/>
  <c r="T43" i="4"/>
  <c r="L43" i="4"/>
  <c r="H43" i="4"/>
  <c r="H42" i="4"/>
  <c r="L42" i="4" s="1"/>
  <c r="W41" i="4"/>
  <c r="V41" i="4"/>
  <c r="U41" i="4"/>
  <c r="S41" i="4"/>
  <c r="R41" i="4"/>
  <c r="T41" i="4" s="1"/>
  <c r="X41" i="4" s="1"/>
  <c r="L41" i="4"/>
  <c r="H41" i="4"/>
  <c r="X40" i="4"/>
  <c r="T40" i="4"/>
  <c r="T39" i="4"/>
  <c r="X39" i="4" s="1"/>
  <c r="H39" i="4"/>
  <c r="L39" i="4" s="1"/>
  <c r="T38" i="4"/>
  <c r="X38" i="4" s="1"/>
  <c r="K38" i="4"/>
  <c r="J38" i="4"/>
  <c r="I38" i="4"/>
  <c r="G38" i="4"/>
  <c r="F38" i="4"/>
  <c r="H38" i="4" s="1"/>
  <c r="X37" i="4"/>
  <c r="T37" i="4"/>
  <c r="L37" i="4"/>
  <c r="H37" i="4"/>
  <c r="W36" i="4"/>
  <c r="V36" i="4"/>
  <c r="U36" i="4"/>
  <c r="T36" i="4"/>
  <c r="X36" i="4" s="1"/>
  <c r="S36" i="4"/>
  <c r="R36" i="4"/>
  <c r="H36" i="4"/>
  <c r="L36" i="4" s="1"/>
  <c r="T35" i="4"/>
  <c r="X35" i="4" s="1"/>
  <c r="H35" i="4"/>
  <c r="L35" i="4" s="1"/>
  <c r="T34" i="4"/>
  <c r="X34" i="4" s="1"/>
  <c r="H34" i="4"/>
  <c r="L34" i="4" s="1"/>
  <c r="T33" i="4"/>
  <c r="X33" i="4" s="1"/>
  <c r="H33" i="4"/>
  <c r="L33" i="4" s="1"/>
  <c r="W32" i="4"/>
  <c r="V32" i="4"/>
  <c r="U32" i="4"/>
  <c r="S32" i="4"/>
  <c r="R32" i="4"/>
  <c r="T32" i="4" s="1"/>
  <c r="L32" i="4"/>
  <c r="H32" i="4"/>
  <c r="X31" i="4"/>
  <c r="T31" i="4"/>
  <c r="L31" i="4"/>
  <c r="H31" i="4"/>
  <c r="X30" i="4"/>
  <c r="T30" i="4"/>
  <c r="K30" i="4"/>
  <c r="J30" i="4"/>
  <c r="I30" i="4"/>
  <c r="H30" i="4"/>
  <c r="L30" i="4" s="1"/>
  <c r="G30" i="4"/>
  <c r="F30" i="4"/>
  <c r="T29" i="4"/>
  <c r="X29" i="4" s="1"/>
  <c r="H29" i="4"/>
  <c r="L29" i="4" s="1"/>
  <c r="T28" i="4"/>
  <c r="X28" i="4" s="1"/>
  <c r="H28" i="4"/>
  <c r="L28" i="4" s="1"/>
  <c r="T27" i="4"/>
  <c r="X27" i="4" s="1"/>
  <c r="K27" i="4"/>
  <c r="J27" i="4"/>
  <c r="I27" i="4"/>
  <c r="G27" i="4"/>
  <c r="F27" i="4"/>
  <c r="H27" i="4" s="1"/>
  <c r="W26" i="4"/>
  <c r="V26" i="4"/>
  <c r="U26" i="4"/>
  <c r="T26" i="4"/>
  <c r="X26" i="4" s="1"/>
  <c r="S26" i="4"/>
  <c r="R26" i="4"/>
  <c r="H26" i="4"/>
  <c r="L26" i="4" s="1"/>
  <c r="T25" i="4"/>
  <c r="X25" i="4" s="1"/>
  <c r="H25" i="4"/>
  <c r="L25" i="4" s="1"/>
  <c r="T24" i="4"/>
  <c r="X24" i="4" s="1"/>
  <c r="H24" i="4"/>
  <c r="L24" i="4" s="1"/>
  <c r="T23" i="4"/>
  <c r="X23" i="4" s="1"/>
  <c r="H23" i="4"/>
  <c r="L23" i="4" s="1"/>
  <c r="T22" i="4"/>
  <c r="X22" i="4" s="1"/>
  <c r="K22" i="4"/>
  <c r="K40" i="4" s="1"/>
  <c r="J22" i="4"/>
  <c r="J40" i="4" s="1"/>
  <c r="I22" i="4"/>
  <c r="I40" i="4" s="1"/>
  <c r="G22" i="4"/>
  <c r="F22" i="4"/>
  <c r="F40" i="4" s="1"/>
  <c r="X21" i="4"/>
  <c r="T21" i="4"/>
  <c r="L21" i="4"/>
  <c r="H21" i="4"/>
  <c r="W20" i="4"/>
  <c r="W42" i="4" s="1"/>
  <c r="V20" i="4"/>
  <c r="V42" i="4" s="1"/>
  <c r="U20" i="4"/>
  <c r="S20" i="4"/>
  <c r="S42" i="4" s="1"/>
  <c r="R20" i="4"/>
  <c r="H20" i="4"/>
  <c r="L20" i="4" s="1"/>
  <c r="T19" i="4"/>
  <c r="X19" i="4" s="1"/>
  <c r="X18" i="4"/>
  <c r="T18" i="4"/>
  <c r="K18" i="4"/>
  <c r="J18" i="4"/>
  <c r="I18" i="4"/>
  <c r="G18" i="4"/>
  <c r="F18" i="4"/>
  <c r="H18" i="4" s="1"/>
  <c r="T17" i="4"/>
  <c r="X17" i="4" s="1"/>
  <c r="H17" i="4"/>
  <c r="L17" i="4" s="1"/>
  <c r="U16" i="4"/>
  <c r="L16" i="4"/>
  <c r="H16" i="4"/>
  <c r="W15" i="4"/>
  <c r="V15" i="4"/>
  <c r="U15" i="4"/>
  <c r="S15" i="4"/>
  <c r="S16" i="4" s="1"/>
  <c r="R15" i="4"/>
  <c r="T15" i="4" s="1"/>
  <c r="X15" i="4" s="1"/>
  <c r="H15" i="4"/>
  <c r="L15" i="4" s="1"/>
  <c r="T14" i="4"/>
  <c r="X14" i="4" s="1"/>
  <c r="K14" i="4"/>
  <c r="J14" i="4"/>
  <c r="J19" i="4" s="1"/>
  <c r="I14" i="4"/>
  <c r="I19" i="4" s="1"/>
  <c r="G14" i="4"/>
  <c r="F14" i="4"/>
  <c r="H14" i="4" s="1"/>
  <c r="X13" i="4"/>
  <c r="T13" i="4"/>
  <c r="H13" i="4"/>
  <c r="L13" i="4" s="1"/>
  <c r="X12" i="4"/>
  <c r="T12" i="4"/>
  <c r="H12" i="4"/>
  <c r="L12" i="4" s="1"/>
  <c r="W11" i="4"/>
  <c r="V11" i="4"/>
  <c r="U11" i="4"/>
  <c r="T11" i="4"/>
  <c r="X11" i="4" s="1"/>
  <c r="S11" i="4"/>
  <c r="R11" i="4"/>
  <c r="R16" i="4" s="1"/>
  <c r="T16" i="4" s="1"/>
  <c r="K11" i="4"/>
  <c r="K19" i="4" s="1"/>
  <c r="J11" i="4"/>
  <c r="I11" i="4"/>
  <c r="G11" i="4"/>
  <c r="F11" i="4"/>
  <c r="T10" i="4"/>
  <c r="X10" i="4" s="1"/>
  <c r="L10" i="4"/>
  <c r="H10" i="4"/>
  <c r="T9" i="4"/>
  <c r="X9" i="4" s="1"/>
  <c r="L9" i="4"/>
  <c r="H9" i="4"/>
  <c r="T8" i="4"/>
  <c r="X8" i="4" s="1"/>
  <c r="L8" i="4"/>
  <c r="H8" i="4"/>
  <c r="W7" i="4"/>
  <c r="W16" i="4" s="1"/>
  <c r="V7" i="4"/>
  <c r="U7" i="4"/>
  <c r="S7" i="4"/>
  <c r="R7" i="4"/>
  <c r="T7" i="4" s="1"/>
  <c r="H7" i="4"/>
  <c r="L7" i="4" s="1"/>
  <c r="X6" i="4"/>
  <c r="T6" i="4"/>
  <c r="H6" i="4"/>
  <c r="L6" i="4" s="1"/>
  <c r="X5" i="4"/>
  <c r="T5" i="4"/>
  <c r="T4" i="4"/>
  <c r="X4" i="4" s="1"/>
  <c r="V16" i="4" l="1"/>
  <c r="W95" i="4"/>
  <c r="L27" i="4"/>
  <c r="L38" i="4"/>
  <c r="L52" i="4"/>
  <c r="L58" i="4"/>
  <c r="L65" i="4"/>
  <c r="S76" i="4"/>
  <c r="T73" i="4"/>
  <c r="X73" i="4" s="1"/>
  <c r="X94" i="4"/>
  <c r="X16" i="4"/>
  <c r="R42" i="4"/>
  <c r="T42" i="4" s="1"/>
  <c r="X42" i="4" s="1"/>
  <c r="T20" i="4"/>
  <c r="X20" i="4" s="1"/>
  <c r="T76" i="4"/>
  <c r="X76" i="4" s="1"/>
  <c r="X7" i="4"/>
  <c r="L14" i="4"/>
  <c r="L18" i="4"/>
  <c r="U42" i="4"/>
  <c r="U95" i="4" s="1"/>
  <c r="G40" i="4"/>
  <c r="H22" i="4"/>
  <c r="L22" i="4" s="1"/>
  <c r="X32" i="4"/>
  <c r="J98" i="4"/>
  <c r="X63" i="4"/>
  <c r="W69" i="4"/>
  <c r="L83" i="4"/>
  <c r="T89" i="4"/>
  <c r="X89" i="4" s="1"/>
  <c r="X101" i="4"/>
  <c r="G19" i="4"/>
  <c r="H11" i="4"/>
  <c r="L11" i="4" s="1"/>
  <c r="V95" i="4"/>
  <c r="S56" i="4"/>
  <c r="T52" i="4"/>
  <c r="X52" i="4" s="1"/>
  <c r="S69" i="4"/>
  <c r="F19" i="4"/>
  <c r="H19" i="4" s="1"/>
  <c r="L19" i="4" s="1"/>
  <c r="R56" i="4"/>
  <c r="T56" i="4" s="1"/>
  <c r="X56" i="4" s="1"/>
  <c r="R69" i="4"/>
  <c r="F98" i="4"/>
  <c r="H98" i="4" s="1"/>
  <c r="L98" i="4" s="1"/>
  <c r="T69" i="4" l="1"/>
  <c r="X69" i="4" s="1"/>
  <c r="R95" i="4"/>
  <c r="T95" i="4" s="1"/>
  <c r="X95" i="4" s="1"/>
  <c r="S95" i="4"/>
  <c r="H40" i="4"/>
  <c r="L40" i="4" s="1"/>
  <c r="T102" i="3" l="1"/>
  <c r="X102" i="3" s="1"/>
  <c r="T101" i="3"/>
  <c r="T89" i="3" s="1"/>
  <c r="X89" i="3" s="1"/>
  <c r="L97" i="3"/>
  <c r="K97" i="3"/>
  <c r="J97" i="3"/>
  <c r="I97" i="3"/>
  <c r="H97" i="3"/>
  <c r="G97" i="3"/>
  <c r="F97" i="3"/>
  <c r="H96" i="3"/>
  <c r="L96" i="3" s="1"/>
  <c r="L95" i="3"/>
  <c r="H95" i="3"/>
  <c r="W94" i="3"/>
  <c r="V94" i="3"/>
  <c r="U94" i="3"/>
  <c r="S94" i="3"/>
  <c r="R94" i="3"/>
  <c r="T94" i="3" s="1"/>
  <c r="X94" i="3" s="1"/>
  <c r="H94" i="3"/>
  <c r="L94" i="3" s="1"/>
  <c r="T93" i="3"/>
  <c r="X93" i="3" s="1"/>
  <c r="H93" i="3"/>
  <c r="L93" i="3" s="1"/>
  <c r="T92" i="3"/>
  <c r="X92" i="3" s="1"/>
  <c r="K92" i="3"/>
  <c r="J92" i="3"/>
  <c r="I92" i="3"/>
  <c r="G92" i="3"/>
  <c r="F92" i="3"/>
  <c r="H92" i="3" s="1"/>
  <c r="L92" i="3" s="1"/>
  <c r="X91" i="3"/>
  <c r="T91" i="3"/>
  <c r="H91" i="3"/>
  <c r="L91" i="3" s="1"/>
  <c r="H90" i="3"/>
  <c r="L90" i="3" s="1"/>
  <c r="W89" i="3"/>
  <c r="W90" i="3" s="1"/>
  <c r="V89" i="3"/>
  <c r="V90" i="3" s="1"/>
  <c r="U89" i="3"/>
  <c r="U90" i="3" s="1"/>
  <c r="S89" i="3"/>
  <c r="S90" i="3" s="1"/>
  <c r="R89" i="3"/>
  <c r="R90" i="3" s="1"/>
  <c r="L89" i="3"/>
  <c r="H89" i="3"/>
  <c r="T88" i="3"/>
  <c r="X88" i="3" s="1"/>
  <c r="L88" i="3"/>
  <c r="H88" i="3"/>
  <c r="T87" i="3"/>
  <c r="X87" i="3" s="1"/>
  <c r="K87" i="3"/>
  <c r="J87" i="3"/>
  <c r="I87" i="3"/>
  <c r="H87" i="3"/>
  <c r="L87" i="3" s="1"/>
  <c r="G87" i="3"/>
  <c r="F87" i="3"/>
  <c r="T86" i="3"/>
  <c r="X86" i="3" s="1"/>
  <c r="H86" i="3"/>
  <c r="L86" i="3" s="1"/>
  <c r="T85" i="3"/>
  <c r="X85" i="3" s="1"/>
  <c r="H85" i="3"/>
  <c r="L85" i="3" s="1"/>
  <c r="T84" i="3"/>
  <c r="X84" i="3" s="1"/>
  <c r="H84" i="3"/>
  <c r="L84" i="3" s="1"/>
  <c r="T83" i="3"/>
  <c r="X83" i="3" s="1"/>
  <c r="K83" i="3"/>
  <c r="J83" i="3"/>
  <c r="I83" i="3"/>
  <c r="G83" i="3"/>
  <c r="F83" i="3"/>
  <c r="H83" i="3" s="1"/>
  <c r="L83" i="3" s="1"/>
  <c r="X82" i="3"/>
  <c r="T82" i="3"/>
  <c r="H82" i="3"/>
  <c r="L82" i="3" s="1"/>
  <c r="X81" i="3"/>
  <c r="T81" i="3"/>
  <c r="L81" i="3"/>
  <c r="H81" i="3"/>
  <c r="X80" i="3"/>
  <c r="T80" i="3"/>
  <c r="L80" i="3"/>
  <c r="H80" i="3"/>
  <c r="X79" i="3"/>
  <c r="T79" i="3"/>
  <c r="K79" i="3"/>
  <c r="J79" i="3"/>
  <c r="I79" i="3"/>
  <c r="G79" i="3"/>
  <c r="F79" i="3"/>
  <c r="H79" i="3" s="1"/>
  <c r="L79" i="3" s="1"/>
  <c r="T78" i="3"/>
  <c r="X78" i="3" s="1"/>
  <c r="H78" i="3"/>
  <c r="L78" i="3" s="1"/>
  <c r="T77" i="3"/>
  <c r="X77" i="3" s="1"/>
  <c r="H77" i="3"/>
  <c r="L77" i="3" s="1"/>
  <c r="V76" i="3"/>
  <c r="U76" i="3"/>
  <c r="R76" i="3"/>
  <c r="T76" i="3" s="1"/>
  <c r="X76" i="3" s="1"/>
  <c r="K76" i="3"/>
  <c r="J76" i="3"/>
  <c r="I76" i="3"/>
  <c r="H76" i="3"/>
  <c r="L76" i="3" s="1"/>
  <c r="G76" i="3"/>
  <c r="F76" i="3"/>
  <c r="T75" i="3"/>
  <c r="X75" i="3" s="1"/>
  <c r="H75" i="3"/>
  <c r="L75" i="3" s="1"/>
  <c r="T74" i="3"/>
  <c r="X74" i="3" s="1"/>
  <c r="H74" i="3"/>
  <c r="L74" i="3" s="1"/>
  <c r="W73" i="3"/>
  <c r="W76" i="3" s="1"/>
  <c r="V73" i="3"/>
  <c r="U73" i="3"/>
  <c r="S73" i="3"/>
  <c r="S76" i="3" s="1"/>
  <c r="R73" i="3"/>
  <c r="H73" i="3"/>
  <c r="L73" i="3" s="1"/>
  <c r="X72" i="3"/>
  <c r="T72" i="3"/>
  <c r="K72" i="3"/>
  <c r="J72" i="3"/>
  <c r="I72" i="3"/>
  <c r="G72" i="3"/>
  <c r="F72" i="3"/>
  <c r="H72" i="3" s="1"/>
  <c r="L72" i="3" s="1"/>
  <c r="T71" i="3"/>
  <c r="X71" i="3" s="1"/>
  <c r="H71" i="3"/>
  <c r="L71" i="3" s="1"/>
  <c r="T70" i="3"/>
  <c r="X70" i="3" s="1"/>
  <c r="H70" i="3"/>
  <c r="L70" i="3" s="1"/>
  <c r="K69" i="3"/>
  <c r="J69" i="3"/>
  <c r="I69" i="3"/>
  <c r="H69" i="3"/>
  <c r="L69" i="3" s="1"/>
  <c r="G69" i="3"/>
  <c r="F69" i="3"/>
  <c r="W68" i="3"/>
  <c r="V68" i="3"/>
  <c r="U68" i="3"/>
  <c r="S68" i="3"/>
  <c r="T68" i="3" s="1"/>
  <c r="X68" i="3" s="1"/>
  <c r="R68" i="3"/>
  <c r="H68" i="3"/>
  <c r="L68" i="3" s="1"/>
  <c r="X67" i="3"/>
  <c r="T67" i="3"/>
  <c r="H67" i="3"/>
  <c r="L67" i="3" s="1"/>
  <c r="X66" i="3"/>
  <c r="T66" i="3"/>
  <c r="H66" i="3"/>
  <c r="L66" i="3" s="1"/>
  <c r="X65" i="3"/>
  <c r="T65" i="3"/>
  <c r="K65" i="3"/>
  <c r="J65" i="3"/>
  <c r="I65" i="3"/>
  <c r="G65" i="3"/>
  <c r="F65" i="3"/>
  <c r="H65" i="3" s="1"/>
  <c r="L65" i="3" s="1"/>
  <c r="T64" i="3"/>
  <c r="X64" i="3" s="1"/>
  <c r="H64" i="3"/>
  <c r="L64" i="3" s="1"/>
  <c r="W63" i="3"/>
  <c r="V63" i="3"/>
  <c r="V69" i="3" s="1"/>
  <c r="U63" i="3"/>
  <c r="U69" i="3" s="1"/>
  <c r="S63" i="3"/>
  <c r="R63" i="3"/>
  <c r="T63" i="3" s="1"/>
  <c r="X63" i="3" s="1"/>
  <c r="L63" i="3"/>
  <c r="H63" i="3"/>
  <c r="T62" i="3"/>
  <c r="X62" i="3" s="1"/>
  <c r="L62" i="3"/>
  <c r="H62" i="3"/>
  <c r="T61" i="3"/>
  <c r="X61" i="3" s="1"/>
  <c r="K61" i="3"/>
  <c r="J61" i="3"/>
  <c r="I61" i="3"/>
  <c r="H61" i="3"/>
  <c r="L61" i="3" s="1"/>
  <c r="G61" i="3"/>
  <c r="F61" i="3"/>
  <c r="W60" i="3"/>
  <c r="V60" i="3"/>
  <c r="U60" i="3"/>
  <c r="S60" i="3"/>
  <c r="T60" i="3" s="1"/>
  <c r="X60" i="3" s="1"/>
  <c r="R60" i="3"/>
  <c r="H60" i="3"/>
  <c r="L60" i="3" s="1"/>
  <c r="X59" i="3"/>
  <c r="T59" i="3"/>
  <c r="H59" i="3"/>
  <c r="L59" i="3" s="1"/>
  <c r="X58" i="3"/>
  <c r="T58" i="3"/>
  <c r="K58" i="3"/>
  <c r="J58" i="3"/>
  <c r="I58" i="3"/>
  <c r="G58" i="3"/>
  <c r="F58" i="3"/>
  <c r="H58" i="3" s="1"/>
  <c r="L58" i="3" s="1"/>
  <c r="T57" i="3"/>
  <c r="X57" i="3" s="1"/>
  <c r="H57" i="3"/>
  <c r="L57" i="3" s="1"/>
  <c r="L56" i="3"/>
  <c r="H56" i="3"/>
  <c r="T55" i="3"/>
  <c r="X55" i="3" s="1"/>
  <c r="K55" i="3"/>
  <c r="J55" i="3"/>
  <c r="I55" i="3"/>
  <c r="H55" i="3"/>
  <c r="L55" i="3" s="1"/>
  <c r="G55" i="3"/>
  <c r="F55" i="3"/>
  <c r="T54" i="3"/>
  <c r="X54" i="3" s="1"/>
  <c r="H54" i="3"/>
  <c r="L54" i="3" s="1"/>
  <c r="T53" i="3"/>
  <c r="X53" i="3" s="1"/>
  <c r="H53" i="3"/>
  <c r="L53" i="3" s="1"/>
  <c r="W52" i="3"/>
  <c r="W56" i="3" s="1"/>
  <c r="V52" i="3"/>
  <c r="U52" i="3"/>
  <c r="S52" i="3"/>
  <c r="R52" i="3"/>
  <c r="K52" i="3"/>
  <c r="J52" i="3"/>
  <c r="I52" i="3"/>
  <c r="G52" i="3"/>
  <c r="F52" i="3"/>
  <c r="H52" i="3" s="1"/>
  <c r="T51" i="3"/>
  <c r="X51" i="3" s="1"/>
  <c r="H51" i="3"/>
  <c r="L51" i="3" s="1"/>
  <c r="T50" i="3"/>
  <c r="X50" i="3" s="1"/>
  <c r="H50" i="3"/>
  <c r="L50" i="3" s="1"/>
  <c r="W49" i="3"/>
  <c r="V49" i="3"/>
  <c r="V56" i="3" s="1"/>
  <c r="U49" i="3"/>
  <c r="U56" i="3" s="1"/>
  <c r="S49" i="3"/>
  <c r="R49" i="3"/>
  <c r="T49" i="3" s="1"/>
  <c r="X49" i="3" s="1"/>
  <c r="L49" i="3"/>
  <c r="H49" i="3"/>
  <c r="T48" i="3"/>
  <c r="X48" i="3" s="1"/>
  <c r="L48" i="3"/>
  <c r="H48" i="3"/>
  <c r="T47" i="3"/>
  <c r="X47" i="3" s="1"/>
  <c r="K47" i="3"/>
  <c r="J47" i="3"/>
  <c r="I47" i="3"/>
  <c r="H47" i="3"/>
  <c r="L47" i="3" s="1"/>
  <c r="G47" i="3"/>
  <c r="F47" i="3"/>
  <c r="T46" i="3"/>
  <c r="X46" i="3" s="1"/>
  <c r="H46" i="3"/>
  <c r="L46" i="3" s="1"/>
  <c r="T45" i="3"/>
  <c r="X45" i="3" s="1"/>
  <c r="H45" i="3"/>
  <c r="L45" i="3" s="1"/>
  <c r="T44" i="3"/>
  <c r="X44" i="3" s="1"/>
  <c r="K44" i="3"/>
  <c r="K98" i="3" s="1"/>
  <c r="J44" i="3"/>
  <c r="J98" i="3" s="1"/>
  <c r="I44" i="3"/>
  <c r="I98" i="3" s="1"/>
  <c r="G44" i="3"/>
  <c r="G98" i="3" s="1"/>
  <c r="F44" i="3"/>
  <c r="H44" i="3" s="1"/>
  <c r="L44" i="3" s="1"/>
  <c r="X43" i="3"/>
  <c r="T43" i="3"/>
  <c r="H43" i="3"/>
  <c r="L43" i="3" s="1"/>
  <c r="H42" i="3"/>
  <c r="L42" i="3" s="1"/>
  <c r="W41" i="3"/>
  <c r="V41" i="3"/>
  <c r="U41" i="3"/>
  <c r="S41" i="3"/>
  <c r="R41" i="3"/>
  <c r="T41" i="3" s="1"/>
  <c r="L41" i="3"/>
  <c r="H41" i="3"/>
  <c r="X40" i="3"/>
  <c r="T40" i="3"/>
  <c r="T39" i="3"/>
  <c r="X39" i="3" s="1"/>
  <c r="H39" i="3"/>
  <c r="L39" i="3" s="1"/>
  <c r="T38" i="3"/>
  <c r="X38" i="3" s="1"/>
  <c r="K38" i="3"/>
  <c r="J38" i="3"/>
  <c r="I38" i="3"/>
  <c r="G38" i="3"/>
  <c r="F38" i="3"/>
  <c r="H38" i="3" s="1"/>
  <c r="L38" i="3" s="1"/>
  <c r="X37" i="3"/>
  <c r="T37" i="3"/>
  <c r="L37" i="3"/>
  <c r="H37" i="3"/>
  <c r="W36" i="3"/>
  <c r="V36" i="3"/>
  <c r="U36" i="3"/>
  <c r="T36" i="3"/>
  <c r="X36" i="3" s="1"/>
  <c r="S36" i="3"/>
  <c r="R36" i="3"/>
  <c r="H36" i="3"/>
  <c r="L36" i="3" s="1"/>
  <c r="T35" i="3"/>
  <c r="X35" i="3" s="1"/>
  <c r="H35" i="3"/>
  <c r="L35" i="3" s="1"/>
  <c r="T34" i="3"/>
  <c r="X34" i="3" s="1"/>
  <c r="H34" i="3"/>
  <c r="L34" i="3" s="1"/>
  <c r="T33" i="3"/>
  <c r="X33" i="3" s="1"/>
  <c r="H33" i="3"/>
  <c r="L33" i="3" s="1"/>
  <c r="W32" i="3"/>
  <c r="V32" i="3"/>
  <c r="U32" i="3"/>
  <c r="S32" i="3"/>
  <c r="R32" i="3"/>
  <c r="T32" i="3" s="1"/>
  <c r="X32" i="3" s="1"/>
  <c r="L32" i="3"/>
  <c r="H32" i="3"/>
  <c r="X31" i="3"/>
  <c r="T31" i="3"/>
  <c r="L31" i="3"/>
  <c r="H31" i="3"/>
  <c r="X30" i="3"/>
  <c r="T30" i="3"/>
  <c r="K30" i="3"/>
  <c r="J30" i="3"/>
  <c r="I30" i="3"/>
  <c r="H30" i="3"/>
  <c r="L30" i="3" s="1"/>
  <c r="G30" i="3"/>
  <c r="F30" i="3"/>
  <c r="T29" i="3"/>
  <c r="X29" i="3" s="1"/>
  <c r="H29" i="3"/>
  <c r="L29" i="3" s="1"/>
  <c r="T28" i="3"/>
  <c r="X28" i="3" s="1"/>
  <c r="H28" i="3"/>
  <c r="L28" i="3" s="1"/>
  <c r="T27" i="3"/>
  <c r="X27" i="3" s="1"/>
  <c r="K27" i="3"/>
  <c r="J27" i="3"/>
  <c r="I27" i="3"/>
  <c r="G27" i="3"/>
  <c r="F27" i="3"/>
  <c r="H27" i="3" s="1"/>
  <c r="L27" i="3" s="1"/>
  <c r="W26" i="3"/>
  <c r="V26" i="3"/>
  <c r="U26" i="3"/>
  <c r="T26" i="3"/>
  <c r="X26" i="3" s="1"/>
  <c r="S26" i="3"/>
  <c r="R26" i="3"/>
  <c r="H26" i="3"/>
  <c r="L26" i="3" s="1"/>
  <c r="T25" i="3"/>
  <c r="X25" i="3" s="1"/>
  <c r="H25" i="3"/>
  <c r="L25" i="3" s="1"/>
  <c r="T24" i="3"/>
  <c r="X24" i="3" s="1"/>
  <c r="H24" i="3"/>
  <c r="L24" i="3" s="1"/>
  <c r="T23" i="3"/>
  <c r="X23" i="3" s="1"/>
  <c r="H23" i="3"/>
  <c r="L23" i="3" s="1"/>
  <c r="T22" i="3"/>
  <c r="X22" i="3" s="1"/>
  <c r="K22" i="3"/>
  <c r="K40" i="3" s="1"/>
  <c r="J22" i="3"/>
  <c r="J40" i="3" s="1"/>
  <c r="I22" i="3"/>
  <c r="I40" i="3" s="1"/>
  <c r="G22" i="3"/>
  <c r="F22" i="3"/>
  <c r="F40" i="3" s="1"/>
  <c r="X21" i="3"/>
  <c r="T21" i="3"/>
  <c r="L21" i="3"/>
  <c r="H21" i="3"/>
  <c r="W20" i="3"/>
  <c r="W42" i="3" s="1"/>
  <c r="V20" i="3"/>
  <c r="V42" i="3" s="1"/>
  <c r="U20" i="3"/>
  <c r="S20" i="3"/>
  <c r="S42" i="3" s="1"/>
  <c r="R20" i="3"/>
  <c r="H20" i="3"/>
  <c r="L20" i="3" s="1"/>
  <c r="T19" i="3"/>
  <c r="X19" i="3" s="1"/>
  <c r="I19" i="3"/>
  <c r="X18" i="3"/>
  <c r="T18" i="3"/>
  <c r="K18" i="3"/>
  <c r="J18" i="3"/>
  <c r="I18" i="3"/>
  <c r="G18" i="3"/>
  <c r="F18" i="3"/>
  <c r="H18" i="3" s="1"/>
  <c r="T17" i="3"/>
  <c r="X17" i="3" s="1"/>
  <c r="H17" i="3"/>
  <c r="L17" i="3" s="1"/>
  <c r="U16" i="3"/>
  <c r="L16" i="3"/>
  <c r="H16" i="3"/>
  <c r="W15" i="3"/>
  <c r="W16" i="3" s="1"/>
  <c r="V15" i="3"/>
  <c r="U15" i="3"/>
  <c r="S15" i="3"/>
  <c r="S16" i="3" s="1"/>
  <c r="R15" i="3"/>
  <c r="T15" i="3" s="1"/>
  <c r="H15" i="3"/>
  <c r="L15" i="3" s="1"/>
  <c r="T14" i="3"/>
  <c r="X14" i="3" s="1"/>
  <c r="K14" i="3"/>
  <c r="J14" i="3"/>
  <c r="I14" i="3"/>
  <c r="G14" i="3"/>
  <c r="F14" i="3"/>
  <c r="H14" i="3" s="1"/>
  <c r="L14" i="3" s="1"/>
  <c r="X13" i="3"/>
  <c r="T13" i="3"/>
  <c r="H13" i="3"/>
  <c r="L13" i="3" s="1"/>
  <c r="X12" i="3"/>
  <c r="T12" i="3"/>
  <c r="H12" i="3"/>
  <c r="L12" i="3" s="1"/>
  <c r="W11" i="3"/>
  <c r="V11" i="3"/>
  <c r="U11" i="3"/>
  <c r="T11" i="3"/>
  <c r="X11" i="3" s="1"/>
  <c r="S11" i="3"/>
  <c r="R11" i="3"/>
  <c r="K11" i="3"/>
  <c r="K19" i="3" s="1"/>
  <c r="J11" i="3"/>
  <c r="I11" i="3"/>
  <c r="G11" i="3"/>
  <c r="F11" i="3"/>
  <c r="T10" i="3"/>
  <c r="X10" i="3" s="1"/>
  <c r="L10" i="3"/>
  <c r="H10" i="3"/>
  <c r="T9" i="3"/>
  <c r="X9" i="3" s="1"/>
  <c r="L9" i="3"/>
  <c r="H9" i="3"/>
  <c r="T8" i="3"/>
  <c r="X8" i="3" s="1"/>
  <c r="L8" i="3"/>
  <c r="H8" i="3"/>
  <c r="W7" i="3"/>
  <c r="V7" i="3"/>
  <c r="U7" i="3"/>
  <c r="S7" i="3"/>
  <c r="R7" i="3"/>
  <c r="T7" i="3" s="1"/>
  <c r="X7" i="3" s="1"/>
  <c r="H7" i="3"/>
  <c r="L7" i="3" s="1"/>
  <c r="T6" i="3"/>
  <c r="X6" i="3" s="1"/>
  <c r="H6" i="3"/>
  <c r="L6" i="3" s="1"/>
  <c r="T5" i="3"/>
  <c r="X5" i="3" s="1"/>
  <c r="T4" i="3"/>
  <c r="X4" i="3" s="1"/>
  <c r="J19" i="3" l="1"/>
  <c r="L18" i="3"/>
  <c r="U42" i="3"/>
  <c r="G40" i="3"/>
  <c r="H22" i="3"/>
  <c r="L22" i="3" s="1"/>
  <c r="L52" i="3"/>
  <c r="W69" i="3"/>
  <c r="W95" i="3" s="1"/>
  <c r="T90" i="3"/>
  <c r="X90" i="3" s="1"/>
  <c r="U95" i="3"/>
  <c r="X41" i="3"/>
  <c r="S69" i="3"/>
  <c r="G19" i="3"/>
  <c r="H11" i="3"/>
  <c r="L11" i="3" s="1"/>
  <c r="R16" i="3"/>
  <c r="T16" i="3" s="1"/>
  <c r="V16" i="3"/>
  <c r="X15" i="3"/>
  <c r="R42" i="3"/>
  <c r="T42" i="3" s="1"/>
  <c r="X42" i="3" s="1"/>
  <c r="T20" i="3"/>
  <c r="X20" i="3" s="1"/>
  <c r="V95" i="3"/>
  <c r="S56" i="3"/>
  <c r="T52" i="3"/>
  <c r="X52" i="3" s="1"/>
  <c r="F19" i="3"/>
  <c r="H19" i="3" s="1"/>
  <c r="L19" i="3" s="1"/>
  <c r="R56" i="3"/>
  <c r="T56" i="3" s="1"/>
  <c r="X56" i="3" s="1"/>
  <c r="R69" i="3"/>
  <c r="T73" i="3"/>
  <c r="X73" i="3" s="1"/>
  <c r="F98" i="3"/>
  <c r="H98" i="3" s="1"/>
  <c r="L98" i="3" s="1"/>
  <c r="X101" i="3"/>
  <c r="S95" i="3" l="1"/>
  <c r="T69" i="3"/>
  <c r="X69" i="3" s="1"/>
  <c r="H40" i="3"/>
  <c r="L40" i="3" s="1"/>
  <c r="X16" i="3"/>
  <c r="R95" i="3"/>
  <c r="T95" i="3" s="1"/>
  <c r="X95" i="3" s="1"/>
  <c r="T102" i="2" l="1"/>
  <c r="X102" i="2" s="1"/>
  <c r="T101" i="2"/>
  <c r="T89" i="2" s="1"/>
  <c r="X89" i="2" s="1"/>
  <c r="L97" i="2"/>
  <c r="K97" i="2"/>
  <c r="J97" i="2"/>
  <c r="I97" i="2"/>
  <c r="H97" i="2"/>
  <c r="G97" i="2"/>
  <c r="F97" i="2"/>
  <c r="H96" i="2"/>
  <c r="L96" i="2" s="1"/>
  <c r="L95" i="2"/>
  <c r="H95" i="2"/>
  <c r="W94" i="2"/>
  <c r="V94" i="2"/>
  <c r="U94" i="2"/>
  <c r="S94" i="2"/>
  <c r="R94" i="2"/>
  <c r="T94" i="2" s="1"/>
  <c r="X94" i="2" s="1"/>
  <c r="H94" i="2"/>
  <c r="L94" i="2" s="1"/>
  <c r="T93" i="2"/>
  <c r="X93" i="2" s="1"/>
  <c r="H93" i="2"/>
  <c r="L93" i="2" s="1"/>
  <c r="T92" i="2"/>
  <c r="X92" i="2" s="1"/>
  <c r="K92" i="2"/>
  <c r="J92" i="2"/>
  <c r="I92" i="2"/>
  <c r="G92" i="2"/>
  <c r="F92" i="2"/>
  <c r="H92" i="2" s="1"/>
  <c r="L92" i="2" s="1"/>
  <c r="X91" i="2"/>
  <c r="T91" i="2"/>
  <c r="L91" i="2"/>
  <c r="H91" i="2"/>
  <c r="V90" i="2"/>
  <c r="R90" i="2"/>
  <c r="H90" i="2"/>
  <c r="L90" i="2" s="1"/>
  <c r="W89" i="2"/>
  <c r="W90" i="2" s="1"/>
  <c r="V89" i="2"/>
  <c r="U89" i="2"/>
  <c r="U90" i="2" s="1"/>
  <c r="S89" i="2"/>
  <c r="S90" i="2" s="1"/>
  <c r="T90" i="2" s="1"/>
  <c r="R89" i="2"/>
  <c r="L89" i="2"/>
  <c r="H89" i="2"/>
  <c r="X88" i="2"/>
  <c r="T88" i="2"/>
  <c r="L88" i="2"/>
  <c r="H88" i="2"/>
  <c r="X87" i="2"/>
  <c r="T87" i="2"/>
  <c r="K87" i="2"/>
  <c r="J87" i="2"/>
  <c r="I87" i="2"/>
  <c r="H87" i="2"/>
  <c r="L87" i="2" s="1"/>
  <c r="G87" i="2"/>
  <c r="F87" i="2"/>
  <c r="T86" i="2"/>
  <c r="X86" i="2" s="1"/>
  <c r="H86" i="2"/>
  <c r="L86" i="2" s="1"/>
  <c r="T85" i="2"/>
  <c r="X85" i="2" s="1"/>
  <c r="H85" i="2"/>
  <c r="L85" i="2" s="1"/>
  <c r="T84" i="2"/>
  <c r="X84" i="2" s="1"/>
  <c r="H84" i="2"/>
  <c r="L84" i="2" s="1"/>
  <c r="T83" i="2"/>
  <c r="X83" i="2" s="1"/>
  <c r="K83" i="2"/>
  <c r="J83" i="2"/>
  <c r="I83" i="2"/>
  <c r="G83" i="2"/>
  <c r="F83" i="2"/>
  <c r="H83" i="2" s="1"/>
  <c r="L83" i="2" s="1"/>
  <c r="X82" i="2"/>
  <c r="T82" i="2"/>
  <c r="L82" i="2"/>
  <c r="H82" i="2"/>
  <c r="X81" i="2"/>
  <c r="T81" i="2"/>
  <c r="L81" i="2"/>
  <c r="H81" i="2"/>
  <c r="X80" i="2"/>
  <c r="T80" i="2"/>
  <c r="L80" i="2"/>
  <c r="H80" i="2"/>
  <c r="X79" i="2"/>
  <c r="T79" i="2"/>
  <c r="K79" i="2"/>
  <c r="J79" i="2"/>
  <c r="I79" i="2"/>
  <c r="G79" i="2"/>
  <c r="F79" i="2"/>
  <c r="H79" i="2" s="1"/>
  <c r="T78" i="2"/>
  <c r="X78" i="2" s="1"/>
  <c r="H78" i="2"/>
  <c r="L78" i="2" s="1"/>
  <c r="T77" i="2"/>
  <c r="X77" i="2" s="1"/>
  <c r="H77" i="2"/>
  <c r="L77" i="2" s="1"/>
  <c r="V76" i="2"/>
  <c r="U76" i="2"/>
  <c r="R76" i="2"/>
  <c r="K76" i="2"/>
  <c r="J76" i="2"/>
  <c r="I76" i="2"/>
  <c r="H76" i="2"/>
  <c r="L76" i="2" s="1"/>
  <c r="G76" i="2"/>
  <c r="F76" i="2"/>
  <c r="T75" i="2"/>
  <c r="X75" i="2" s="1"/>
  <c r="H75" i="2"/>
  <c r="L75" i="2" s="1"/>
  <c r="T74" i="2"/>
  <c r="X74" i="2" s="1"/>
  <c r="H74" i="2"/>
  <c r="L74" i="2" s="1"/>
  <c r="W73" i="2"/>
  <c r="W76" i="2" s="1"/>
  <c r="V73" i="2"/>
  <c r="U73" i="2"/>
  <c r="S73" i="2"/>
  <c r="R73" i="2"/>
  <c r="L73" i="2"/>
  <c r="H73" i="2"/>
  <c r="X72" i="2"/>
  <c r="T72" i="2"/>
  <c r="K72" i="2"/>
  <c r="J72" i="2"/>
  <c r="I72" i="2"/>
  <c r="G72" i="2"/>
  <c r="F72" i="2"/>
  <c r="H72" i="2" s="1"/>
  <c r="T71" i="2"/>
  <c r="X71" i="2" s="1"/>
  <c r="H71" i="2"/>
  <c r="L71" i="2" s="1"/>
  <c r="T70" i="2"/>
  <c r="X70" i="2" s="1"/>
  <c r="H70" i="2"/>
  <c r="L70" i="2" s="1"/>
  <c r="U69" i="2"/>
  <c r="K69" i="2"/>
  <c r="J69" i="2"/>
  <c r="I69" i="2"/>
  <c r="H69" i="2"/>
  <c r="L69" i="2" s="1"/>
  <c r="G69" i="2"/>
  <c r="F69" i="2"/>
  <c r="W68" i="2"/>
  <c r="V68" i="2"/>
  <c r="U68" i="2"/>
  <c r="S68" i="2"/>
  <c r="T68" i="2" s="1"/>
  <c r="X68" i="2" s="1"/>
  <c r="R68" i="2"/>
  <c r="L68" i="2"/>
  <c r="H68" i="2"/>
  <c r="X67" i="2"/>
  <c r="T67" i="2"/>
  <c r="L67" i="2"/>
  <c r="H67" i="2"/>
  <c r="X66" i="2"/>
  <c r="T66" i="2"/>
  <c r="L66" i="2"/>
  <c r="H66" i="2"/>
  <c r="X65" i="2"/>
  <c r="T65" i="2"/>
  <c r="K65" i="2"/>
  <c r="J65" i="2"/>
  <c r="I65" i="2"/>
  <c r="G65" i="2"/>
  <c r="F65" i="2"/>
  <c r="H65" i="2" s="1"/>
  <c r="L65" i="2" s="1"/>
  <c r="T64" i="2"/>
  <c r="X64" i="2" s="1"/>
  <c r="H64" i="2"/>
  <c r="L64" i="2" s="1"/>
  <c r="W63" i="2"/>
  <c r="W69" i="2" s="1"/>
  <c r="V63" i="2"/>
  <c r="V69" i="2" s="1"/>
  <c r="U63" i="2"/>
  <c r="S63" i="2"/>
  <c r="R63" i="2"/>
  <c r="T63" i="2" s="1"/>
  <c r="X63" i="2" s="1"/>
  <c r="L63" i="2"/>
  <c r="H63" i="2"/>
  <c r="X62" i="2"/>
  <c r="T62" i="2"/>
  <c r="L62" i="2"/>
  <c r="H62" i="2"/>
  <c r="X61" i="2"/>
  <c r="T61" i="2"/>
  <c r="K61" i="2"/>
  <c r="J61" i="2"/>
  <c r="I61" i="2"/>
  <c r="H61" i="2"/>
  <c r="L61" i="2" s="1"/>
  <c r="G61" i="2"/>
  <c r="F61" i="2"/>
  <c r="W60" i="2"/>
  <c r="V60" i="2"/>
  <c r="U60" i="2"/>
  <c r="S60" i="2"/>
  <c r="T60" i="2" s="1"/>
  <c r="X60" i="2" s="1"/>
  <c r="R60" i="2"/>
  <c r="L60" i="2"/>
  <c r="H60" i="2"/>
  <c r="X59" i="2"/>
  <c r="T59" i="2"/>
  <c r="L59" i="2"/>
  <c r="H59" i="2"/>
  <c r="X58" i="2"/>
  <c r="T58" i="2"/>
  <c r="K58" i="2"/>
  <c r="J58" i="2"/>
  <c r="I58" i="2"/>
  <c r="G58" i="2"/>
  <c r="F58" i="2"/>
  <c r="H58" i="2" s="1"/>
  <c r="L58" i="2" s="1"/>
  <c r="T57" i="2"/>
  <c r="X57" i="2" s="1"/>
  <c r="H57" i="2"/>
  <c r="L57" i="2" s="1"/>
  <c r="L56" i="2"/>
  <c r="H56" i="2"/>
  <c r="X55" i="2"/>
  <c r="T55" i="2"/>
  <c r="K55" i="2"/>
  <c r="J55" i="2"/>
  <c r="I55" i="2"/>
  <c r="H55" i="2"/>
  <c r="L55" i="2" s="1"/>
  <c r="G55" i="2"/>
  <c r="F55" i="2"/>
  <c r="T54" i="2"/>
  <c r="X54" i="2" s="1"/>
  <c r="H54" i="2"/>
  <c r="L54" i="2" s="1"/>
  <c r="T53" i="2"/>
  <c r="X53" i="2" s="1"/>
  <c r="H53" i="2"/>
  <c r="L53" i="2" s="1"/>
  <c r="W52" i="2"/>
  <c r="W56" i="2" s="1"/>
  <c r="V52" i="2"/>
  <c r="U52" i="2"/>
  <c r="S52" i="2"/>
  <c r="R52" i="2"/>
  <c r="K52" i="2"/>
  <c r="J52" i="2"/>
  <c r="I52" i="2"/>
  <c r="G52" i="2"/>
  <c r="F52" i="2"/>
  <c r="H52" i="2" s="1"/>
  <c r="L52" i="2" s="1"/>
  <c r="T51" i="2"/>
  <c r="X51" i="2" s="1"/>
  <c r="H51" i="2"/>
  <c r="L51" i="2" s="1"/>
  <c r="T50" i="2"/>
  <c r="X50" i="2" s="1"/>
  <c r="H50" i="2"/>
  <c r="L50" i="2" s="1"/>
  <c r="W49" i="2"/>
  <c r="V49" i="2"/>
  <c r="V56" i="2" s="1"/>
  <c r="U49" i="2"/>
  <c r="U56" i="2" s="1"/>
  <c r="S49" i="2"/>
  <c r="R49" i="2"/>
  <c r="T49" i="2" s="1"/>
  <c r="L49" i="2"/>
  <c r="H49" i="2"/>
  <c r="X48" i="2"/>
  <c r="T48" i="2"/>
  <c r="L48" i="2"/>
  <c r="H48" i="2"/>
  <c r="X47" i="2"/>
  <c r="T47" i="2"/>
  <c r="K47" i="2"/>
  <c r="J47" i="2"/>
  <c r="I47" i="2"/>
  <c r="H47" i="2"/>
  <c r="L47" i="2" s="1"/>
  <c r="G47" i="2"/>
  <c r="F47" i="2"/>
  <c r="T46" i="2"/>
  <c r="X46" i="2" s="1"/>
  <c r="H46" i="2"/>
  <c r="L46" i="2" s="1"/>
  <c r="T45" i="2"/>
  <c r="X45" i="2" s="1"/>
  <c r="H45" i="2"/>
  <c r="L45" i="2" s="1"/>
  <c r="T44" i="2"/>
  <c r="X44" i="2" s="1"/>
  <c r="K44" i="2"/>
  <c r="K98" i="2" s="1"/>
  <c r="J44" i="2"/>
  <c r="J98" i="2" s="1"/>
  <c r="I44" i="2"/>
  <c r="I98" i="2" s="1"/>
  <c r="G44" i="2"/>
  <c r="G98" i="2" s="1"/>
  <c r="F44" i="2"/>
  <c r="H44" i="2" s="1"/>
  <c r="L44" i="2" s="1"/>
  <c r="X43" i="2"/>
  <c r="T43" i="2"/>
  <c r="L43" i="2"/>
  <c r="H43" i="2"/>
  <c r="H42" i="2"/>
  <c r="L42" i="2" s="1"/>
  <c r="W41" i="2"/>
  <c r="V41" i="2"/>
  <c r="U41" i="2"/>
  <c r="S41" i="2"/>
  <c r="R41" i="2"/>
  <c r="T41" i="2" s="1"/>
  <c r="X41" i="2" s="1"/>
  <c r="L41" i="2"/>
  <c r="H41" i="2"/>
  <c r="X40" i="2"/>
  <c r="T40" i="2"/>
  <c r="T39" i="2"/>
  <c r="X39" i="2" s="1"/>
  <c r="H39" i="2"/>
  <c r="L39" i="2" s="1"/>
  <c r="T38" i="2"/>
  <c r="X38" i="2" s="1"/>
  <c r="K38" i="2"/>
  <c r="J38" i="2"/>
  <c r="I38" i="2"/>
  <c r="G38" i="2"/>
  <c r="F38" i="2"/>
  <c r="H38" i="2" s="1"/>
  <c r="X37" i="2"/>
  <c r="T37" i="2"/>
  <c r="L37" i="2"/>
  <c r="H37" i="2"/>
  <c r="W36" i="2"/>
  <c r="V36" i="2"/>
  <c r="U36" i="2"/>
  <c r="T36" i="2"/>
  <c r="X36" i="2" s="1"/>
  <c r="S36" i="2"/>
  <c r="R36" i="2"/>
  <c r="H36" i="2"/>
  <c r="L36" i="2" s="1"/>
  <c r="T35" i="2"/>
  <c r="X35" i="2" s="1"/>
  <c r="H35" i="2"/>
  <c r="L35" i="2" s="1"/>
  <c r="T34" i="2"/>
  <c r="X34" i="2" s="1"/>
  <c r="H34" i="2"/>
  <c r="L34" i="2" s="1"/>
  <c r="T33" i="2"/>
  <c r="X33" i="2" s="1"/>
  <c r="H33" i="2"/>
  <c r="L33" i="2" s="1"/>
  <c r="W32" i="2"/>
  <c r="V32" i="2"/>
  <c r="U32" i="2"/>
  <c r="S32" i="2"/>
  <c r="R32" i="2"/>
  <c r="T32" i="2" s="1"/>
  <c r="X32" i="2" s="1"/>
  <c r="L32" i="2"/>
  <c r="H32" i="2"/>
  <c r="X31" i="2"/>
  <c r="T31" i="2"/>
  <c r="L31" i="2"/>
  <c r="H31" i="2"/>
  <c r="X30" i="2"/>
  <c r="T30" i="2"/>
  <c r="K30" i="2"/>
  <c r="J30" i="2"/>
  <c r="I30" i="2"/>
  <c r="H30" i="2"/>
  <c r="L30" i="2" s="1"/>
  <c r="G30" i="2"/>
  <c r="F30" i="2"/>
  <c r="T29" i="2"/>
  <c r="X29" i="2" s="1"/>
  <c r="H29" i="2"/>
  <c r="L29" i="2" s="1"/>
  <c r="T28" i="2"/>
  <c r="X28" i="2" s="1"/>
  <c r="H28" i="2"/>
  <c r="L28" i="2" s="1"/>
  <c r="T27" i="2"/>
  <c r="X27" i="2" s="1"/>
  <c r="K27" i="2"/>
  <c r="J27" i="2"/>
  <c r="J40" i="2" s="1"/>
  <c r="I27" i="2"/>
  <c r="G27" i="2"/>
  <c r="F27" i="2"/>
  <c r="H27" i="2" s="1"/>
  <c r="L27" i="2" s="1"/>
  <c r="W26" i="2"/>
  <c r="V26" i="2"/>
  <c r="U26" i="2"/>
  <c r="T26" i="2"/>
  <c r="X26" i="2" s="1"/>
  <c r="S26" i="2"/>
  <c r="R26" i="2"/>
  <c r="H26" i="2"/>
  <c r="L26" i="2" s="1"/>
  <c r="T25" i="2"/>
  <c r="X25" i="2" s="1"/>
  <c r="H25" i="2"/>
  <c r="L25" i="2" s="1"/>
  <c r="T24" i="2"/>
  <c r="X24" i="2" s="1"/>
  <c r="H24" i="2"/>
  <c r="L24" i="2" s="1"/>
  <c r="T23" i="2"/>
  <c r="X23" i="2" s="1"/>
  <c r="H23" i="2"/>
  <c r="L23" i="2" s="1"/>
  <c r="T22" i="2"/>
  <c r="X22" i="2" s="1"/>
  <c r="K22" i="2"/>
  <c r="K40" i="2" s="1"/>
  <c r="J22" i="2"/>
  <c r="I22" i="2"/>
  <c r="I40" i="2" s="1"/>
  <c r="G22" i="2"/>
  <c r="F22" i="2"/>
  <c r="X21" i="2"/>
  <c r="T21" i="2"/>
  <c r="L21" i="2"/>
  <c r="H21" i="2"/>
  <c r="W20" i="2"/>
  <c r="W42" i="2" s="1"/>
  <c r="V20" i="2"/>
  <c r="V42" i="2" s="1"/>
  <c r="U20" i="2"/>
  <c r="U42" i="2" s="1"/>
  <c r="S20" i="2"/>
  <c r="S42" i="2" s="1"/>
  <c r="R20" i="2"/>
  <c r="H20" i="2"/>
  <c r="L20" i="2" s="1"/>
  <c r="T19" i="2"/>
  <c r="X19" i="2" s="1"/>
  <c r="X18" i="2"/>
  <c r="T18" i="2"/>
  <c r="K18" i="2"/>
  <c r="J18" i="2"/>
  <c r="I18" i="2"/>
  <c r="G18" i="2"/>
  <c r="F18" i="2"/>
  <c r="H18" i="2" s="1"/>
  <c r="L18" i="2" s="1"/>
  <c r="T17" i="2"/>
  <c r="X17" i="2" s="1"/>
  <c r="H17" i="2"/>
  <c r="L17" i="2" s="1"/>
  <c r="U16" i="2"/>
  <c r="L16" i="2"/>
  <c r="H16" i="2"/>
  <c r="W15" i="2"/>
  <c r="V15" i="2"/>
  <c r="U15" i="2"/>
  <c r="S15" i="2"/>
  <c r="R15" i="2"/>
  <c r="T15" i="2" s="1"/>
  <c r="H15" i="2"/>
  <c r="L15" i="2" s="1"/>
  <c r="T14" i="2"/>
  <c r="X14" i="2" s="1"/>
  <c r="K14" i="2"/>
  <c r="J14" i="2"/>
  <c r="I14" i="2"/>
  <c r="I19" i="2" s="1"/>
  <c r="G14" i="2"/>
  <c r="F14" i="2"/>
  <c r="H14" i="2" s="1"/>
  <c r="X13" i="2"/>
  <c r="T13" i="2"/>
  <c r="L13" i="2"/>
  <c r="H13" i="2"/>
  <c r="X12" i="2"/>
  <c r="T12" i="2"/>
  <c r="L12" i="2"/>
  <c r="H12" i="2"/>
  <c r="W11" i="2"/>
  <c r="V11" i="2"/>
  <c r="V16" i="2" s="1"/>
  <c r="U11" i="2"/>
  <c r="T11" i="2"/>
  <c r="X11" i="2" s="1"/>
  <c r="S11" i="2"/>
  <c r="R11" i="2"/>
  <c r="R16" i="2" s="1"/>
  <c r="T16" i="2" s="1"/>
  <c r="X16" i="2" s="1"/>
  <c r="K11" i="2"/>
  <c r="K19" i="2" s="1"/>
  <c r="J11" i="2"/>
  <c r="I11" i="2"/>
  <c r="G11" i="2"/>
  <c r="F11" i="2"/>
  <c r="X10" i="2"/>
  <c r="T10" i="2"/>
  <c r="L10" i="2"/>
  <c r="H10" i="2"/>
  <c r="X9" i="2"/>
  <c r="T9" i="2"/>
  <c r="L9" i="2"/>
  <c r="H9" i="2"/>
  <c r="X8" i="2"/>
  <c r="T8" i="2"/>
  <c r="L8" i="2"/>
  <c r="H8" i="2"/>
  <c r="W7" i="2"/>
  <c r="W16" i="2" s="1"/>
  <c r="V7" i="2"/>
  <c r="U7" i="2"/>
  <c r="S7" i="2"/>
  <c r="S16" i="2" s="1"/>
  <c r="R7" i="2"/>
  <c r="T7" i="2" s="1"/>
  <c r="X7" i="2" s="1"/>
  <c r="H7" i="2"/>
  <c r="L7" i="2" s="1"/>
  <c r="T6" i="2"/>
  <c r="X6" i="2" s="1"/>
  <c r="H6" i="2"/>
  <c r="L6" i="2" s="1"/>
  <c r="T5" i="2"/>
  <c r="X5" i="2" s="1"/>
  <c r="T4" i="2"/>
  <c r="X4" i="2" s="1"/>
  <c r="U95" i="2" l="1"/>
  <c r="S56" i="2"/>
  <c r="T52" i="2"/>
  <c r="X52" i="2" s="1"/>
  <c r="S69" i="2"/>
  <c r="L72" i="2"/>
  <c r="L79" i="2"/>
  <c r="J19" i="2"/>
  <c r="X15" i="2"/>
  <c r="R42" i="2"/>
  <c r="T42" i="2" s="1"/>
  <c r="X42" i="2" s="1"/>
  <c r="T20" i="2"/>
  <c r="X20" i="2" s="1"/>
  <c r="V95" i="2"/>
  <c r="X49" i="2"/>
  <c r="G19" i="2"/>
  <c r="H11" i="2"/>
  <c r="L11" i="2" s="1"/>
  <c r="G40" i="2"/>
  <c r="S95" i="2" s="1"/>
  <c r="H22" i="2"/>
  <c r="L22" i="2" s="1"/>
  <c r="L14" i="2"/>
  <c r="W95" i="2"/>
  <c r="L38" i="2"/>
  <c r="S76" i="2"/>
  <c r="T76" i="2" s="1"/>
  <c r="X76" i="2" s="1"/>
  <c r="T73" i="2"/>
  <c r="X73" i="2" s="1"/>
  <c r="X90" i="2"/>
  <c r="F19" i="2"/>
  <c r="H19" i="2" s="1"/>
  <c r="L19" i="2" s="1"/>
  <c r="R56" i="2"/>
  <c r="T56" i="2" s="1"/>
  <c r="X56" i="2" s="1"/>
  <c r="R69" i="2"/>
  <c r="F98" i="2"/>
  <c r="H98" i="2" s="1"/>
  <c r="L98" i="2" s="1"/>
  <c r="X101" i="2"/>
  <c r="F40" i="2"/>
  <c r="T69" i="2" l="1"/>
  <c r="X69" i="2" s="1"/>
  <c r="R95" i="2"/>
  <c r="T95" i="2" s="1"/>
  <c r="X95" i="2" s="1"/>
  <c r="H40" i="2"/>
  <c r="L40" i="2" s="1"/>
  <c r="T102" i="1" l="1"/>
  <c r="X102" i="1" s="1"/>
  <c r="T101" i="1"/>
  <c r="X101" i="1" s="1"/>
  <c r="K97" i="1"/>
  <c r="J97" i="1"/>
  <c r="I97" i="1"/>
  <c r="G97" i="1"/>
  <c r="F97" i="1"/>
  <c r="H97" i="1" s="1"/>
  <c r="L97" i="1" s="1"/>
  <c r="H96" i="1"/>
  <c r="L96" i="1" s="1"/>
  <c r="L95" i="1"/>
  <c r="H95" i="1"/>
  <c r="W94" i="1"/>
  <c r="V94" i="1"/>
  <c r="U94" i="1"/>
  <c r="S94" i="1"/>
  <c r="R94" i="1"/>
  <c r="H94" i="1"/>
  <c r="L94" i="1" s="1"/>
  <c r="X93" i="1"/>
  <c r="T93" i="1"/>
  <c r="H93" i="1"/>
  <c r="L93" i="1" s="1"/>
  <c r="T92" i="1"/>
  <c r="X92" i="1" s="1"/>
  <c r="K92" i="1"/>
  <c r="J92" i="1"/>
  <c r="I92" i="1"/>
  <c r="G92" i="1"/>
  <c r="F92" i="1"/>
  <c r="T91" i="1"/>
  <c r="X91" i="1" s="1"/>
  <c r="H91" i="1"/>
  <c r="L91" i="1" s="1"/>
  <c r="H90" i="1"/>
  <c r="L90" i="1" s="1"/>
  <c r="W89" i="1"/>
  <c r="W90" i="1" s="1"/>
  <c r="V89" i="1"/>
  <c r="V90" i="1" s="1"/>
  <c r="U89" i="1"/>
  <c r="U90" i="1" s="1"/>
  <c r="T89" i="1"/>
  <c r="S89" i="1"/>
  <c r="S90" i="1" s="1"/>
  <c r="R89" i="1"/>
  <c r="R90" i="1" s="1"/>
  <c r="T90" i="1" s="1"/>
  <c r="H89" i="1"/>
  <c r="L89" i="1" s="1"/>
  <c r="T88" i="1"/>
  <c r="X88" i="1" s="1"/>
  <c r="L88" i="1"/>
  <c r="H88" i="1"/>
  <c r="T87" i="1"/>
  <c r="X87" i="1" s="1"/>
  <c r="K87" i="1"/>
  <c r="J87" i="1"/>
  <c r="I87" i="1"/>
  <c r="G87" i="1"/>
  <c r="F87" i="1"/>
  <c r="X86" i="1"/>
  <c r="T86" i="1"/>
  <c r="H86" i="1"/>
  <c r="L86" i="1" s="1"/>
  <c r="T85" i="1"/>
  <c r="X85" i="1" s="1"/>
  <c r="H85" i="1"/>
  <c r="L85" i="1" s="1"/>
  <c r="X84" i="1"/>
  <c r="T84" i="1"/>
  <c r="H84" i="1"/>
  <c r="L84" i="1" s="1"/>
  <c r="X83" i="1"/>
  <c r="T83" i="1"/>
  <c r="K83" i="1"/>
  <c r="J83" i="1"/>
  <c r="I83" i="1"/>
  <c r="G83" i="1"/>
  <c r="F83" i="1"/>
  <c r="X82" i="1"/>
  <c r="T82" i="1"/>
  <c r="H82" i="1"/>
  <c r="L82" i="1" s="1"/>
  <c r="X81" i="1"/>
  <c r="T81" i="1"/>
  <c r="H81" i="1"/>
  <c r="L81" i="1" s="1"/>
  <c r="X80" i="1"/>
  <c r="T80" i="1"/>
  <c r="H80" i="1"/>
  <c r="L80" i="1" s="1"/>
  <c r="X79" i="1"/>
  <c r="T79" i="1"/>
  <c r="K79" i="1"/>
  <c r="J79" i="1"/>
  <c r="I79" i="1"/>
  <c r="G79" i="1"/>
  <c r="H79" i="1" s="1"/>
  <c r="L79" i="1" s="1"/>
  <c r="F79" i="1"/>
  <c r="T78" i="1"/>
  <c r="X78" i="1" s="1"/>
  <c r="L78" i="1"/>
  <c r="H78" i="1"/>
  <c r="T77" i="1"/>
  <c r="X77" i="1" s="1"/>
  <c r="H77" i="1"/>
  <c r="L77" i="1" s="1"/>
  <c r="W76" i="1"/>
  <c r="S76" i="1"/>
  <c r="R76" i="1"/>
  <c r="K76" i="1"/>
  <c r="J76" i="1"/>
  <c r="I76" i="1"/>
  <c r="G76" i="1"/>
  <c r="F76" i="1"/>
  <c r="H76" i="1" s="1"/>
  <c r="L76" i="1" s="1"/>
  <c r="T75" i="1"/>
  <c r="X75" i="1" s="1"/>
  <c r="H75" i="1"/>
  <c r="L75" i="1" s="1"/>
  <c r="T74" i="1"/>
  <c r="X74" i="1" s="1"/>
  <c r="H74" i="1"/>
  <c r="L74" i="1" s="1"/>
  <c r="W73" i="1"/>
  <c r="V73" i="1"/>
  <c r="V76" i="1" s="1"/>
  <c r="U73" i="1"/>
  <c r="U76" i="1" s="1"/>
  <c r="T73" i="1"/>
  <c r="S73" i="1"/>
  <c r="R73" i="1"/>
  <c r="H73" i="1"/>
  <c r="L73" i="1" s="1"/>
  <c r="T72" i="1"/>
  <c r="X72" i="1" s="1"/>
  <c r="K72" i="1"/>
  <c r="J72" i="1"/>
  <c r="I72" i="1"/>
  <c r="G72" i="1"/>
  <c r="H72" i="1" s="1"/>
  <c r="F72" i="1"/>
  <c r="T71" i="1"/>
  <c r="X71" i="1" s="1"/>
  <c r="H71" i="1"/>
  <c r="L71" i="1" s="1"/>
  <c r="T70" i="1"/>
  <c r="X70" i="1" s="1"/>
  <c r="H70" i="1"/>
  <c r="L70" i="1" s="1"/>
  <c r="K69" i="1"/>
  <c r="J69" i="1"/>
  <c r="I69" i="1"/>
  <c r="G69" i="1"/>
  <c r="F69" i="1"/>
  <c r="H69" i="1" s="1"/>
  <c r="L69" i="1" s="1"/>
  <c r="W68" i="1"/>
  <c r="V68" i="1"/>
  <c r="U68" i="1"/>
  <c r="S68" i="1"/>
  <c r="R68" i="1"/>
  <c r="T68" i="1" s="1"/>
  <c r="X68" i="1" s="1"/>
  <c r="H68" i="1"/>
  <c r="L68" i="1" s="1"/>
  <c r="X67" i="1"/>
  <c r="T67" i="1"/>
  <c r="H67" i="1"/>
  <c r="L67" i="1" s="1"/>
  <c r="X66" i="1"/>
  <c r="T66" i="1"/>
  <c r="H66" i="1"/>
  <c r="L66" i="1" s="1"/>
  <c r="T65" i="1"/>
  <c r="X65" i="1" s="1"/>
  <c r="K65" i="1"/>
  <c r="J65" i="1"/>
  <c r="I65" i="1"/>
  <c r="G65" i="1"/>
  <c r="H65" i="1" s="1"/>
  <c r="F65" i="1"/>
  <c r="T64" i="1"/>
  <c r="X64" i="1" s="1"/>
  <c r="H64" i="1"/>
  <c r="L64" i="1" s="1"/>
  <c r="W63" i="1"/>
  <c r="W69" i="1" s="1"/>
  <c r="V63" i="1"/>
  <c r="U63" i="1"/>
  <c r="S63" i="1"/>
  <c r="S69" i="1" s="1"/>
  <c r="R63" i="1"/>
  <c r="L63" i="1"/>
  <c r="H63" i="1"/>
  <c r="T62" i="1"/>
  <c r="X62" i="1" s="1"/>
  <c r="L62" i="1"/>
  <c r="H62" i="1"/>
  <c r="T61" i="1"/>
  <c r="X61" i="1" s="1"/>
  <c r="K61" i="1"/>
  <c r="J61" i="1"/>
  <c r="I61" i="1"/>
  <c r="G61" i="1"/>
  <c r="F61" i="1"/>
  <c r="H61" i="1" s="1"/>
  <c r="L61" i="1" s="1"/>
  <c r="W60" i="1"/>
  <c r="V60" i="1"/>
  <c r="U60" i="1"/>
  <c r="T60" i="1"/>
  <c r="S60" i="1"/>
  <c r="R60" i="1"/>
  <c r="H60" i="1"/>
  <c r="L60" i="1" s="1"/>
  <c r="T59" i="1"/>
  <c r="X59" i="1" s="1"/>
  <c r="H59" i="1"/>
  <c r="L59" i="1" s="1"/>
  <c r="X58" i="1"/>
  <c r="T58" i="1"/>
  <c r="K58" i="1"/>
  <c r="J58" i="1"/>
  <c r="I58" i="1"/>
  <c r="G58" i="1"/>
  <c r="F58" i="1"/>
  <c r="T57" i="1"/>
  <c r="X57" i="1" s="1"/>
  <c r="L57" i="1"/>
  <c r="H57" i="1"/>
  <c r="H56" i="1"/>
  <c r="L56" i="1" s="1"/>
  <c r="T55" i="1"/>
  <c r="X55" i="1" s="1"/>
  <c r="K55" i="1"/>
  <c r="J55" i="1"/>
  <c r="I55" i="1"/>
  <c r="G55" i="1"/>
  <c r="F55" i="1"/>
  <c r="T54" i="1"/>
  <c r="X54" i="1" s="1"/>
  <c r="H54" i="1"/>
  <c r="L54" i="1" s="1"/>
  <c r="T53" i="1"/>
  <c r="X53" i="1" s="1"/>
  <c r="H53" i="1"/>
  <c r="L53" i="1" s="1"/>
  <c r="W52" i="1"/>
  <c r="V52" i="1"/>
  <c r="U52" i="1"/>
  <c r="S52" i="1"/>
  <c r="R52" i="1"/>
  <c r="T52" i="1" s="1"/>
  <c r="X52" i="1" s="1"/>
  <c r="K52" i="1"/>
  <c r="J52" i="1"/>
  <c r="I52" i="1"/>
  <c r="G52" i="1"/>
  <c r="H52" i="1" s="1"/>
  <c r="F52" i="1"/>
  <c r="T51" i="1"/>
  <c r="X51" i="1" s="1"/>
  <c r="H51" i="1"/>
  <c r="L51" i="1" s="1"/>
  <c r="T50" i="1"/>
  <c r="X50" i="1" s="1"/>
  <c r="H50" i="1"/>
  <c r="L50" i="1" s="1"/>
  <c r="W49" i="1"/>
  <c r="W56" i="1" s="1"/>
  <c r="V49" i="1"/>
  <c r="U49" i="1"/>
  <c r="S49" i="1"/>
  <c r="S56" i="1" s="1"/>
  <c r="R49" i="1"/>
  <c r="T49" i="1" s="1"/>
  <c r="X49" i="1" s="1"/>
  <c r="L49" i="1"/>
  <c r="H49" i="1"/>
  <c r="T48" i="1"/>
  <c r="X48" i="1" s="1"/>
  <c r="L48" i="1"/>
  <c r="H48" i="1"/>
  <c r="T47" i="1"/>
  <c r="X47" i="1" s="1"/>
  <c r="K47" i="1"/>
  <c r="J47" i="1"/>
  <c r="I47" i="1"/>
  <c r="G47" i="1"/>
  <c r="F47" i="1"/>
  <c r="H47" i="1" s="1"/>
  <c r="X46" i="1"/>
  <c r="T46" i="1"/>
  <c r="H46" i="1"/>
  <c r="L46" i="1" s="1"/>
  <c r="T45" i="1"/>
  <c r="X45" i="1" s="1"/>
  <c r="H45" i="1"/>
  <c r="L45" i="1" s="1"/>
  <c r="T44" i="1"/>
  <c r="X44" i="1" s="1"/>
  <c r="K44" i="1"/>
  <c r="J44" i="1"/>
  <c r="I44" i="1"/>
  <c r="G44" i="1"/>
  <c r="F44" i="1"/>
  <c r="H44" i="1" s="1"/>
  <c r="L44" i="1" s="1"/>
  <c r="X43" i="1"/>
  <c r="T43" i="1"/>
  <c r="H43" i="1"/>
  <c r="L43" i="1" s="1"/>
  <c r="L42" i="1"/>
  <c r="H42" i="1"/>
  <c r="W41" i="1"/>
  <c r="V41" i="1"/>
  <c r="U41" i="1"/>
  <c r="S41" i="1"/>
  <c r="R41" i="1"/>
  <c r="H41" i="1"/>
  <c r="L41" i="1" s="1"/>
  <c r="T40" i="1"/>
  <c r="X40" i="1" s="1"/>
  <c r="X39" i="1"/>
  <c r="T39" i="1"/>
  <c r="H39" i="1"/>
  <c r="L39" i="1" s="1"/>
  <c r="X38" i="1"/>
  <c r="T38" i="1"/>
  <c r="K38" i="1"/>
  <c r="J38" i="1"/>
  <c r="I38" i="1"/>
  <c r="G38" i="1"/>
  <c r="F38" i="1"/>
  <c r="T37" i="1"/>
  <c r="X37" i="1" s="1"/>
  <c r="H37" i="1"/>
  <c r="L37" i="1" s="1"/>
  <c r="W36" i="1"/>
  <c r="V36" i="1"/>
  <c r="U36" i="1"/>
  <c r="S36" i="1"/>
  <c r="R36" i="1"/>
  <c r="H36" i="1"/>
  <c r="L36" i="1" s="1"/>
  <c r="T35" i="1"/>
  <c r="X35" i="1" s="1"/>
  <c r="H35" i="1"/>
  <c r="L35" i="1" s="1"/>
  <c r="T34" i="1"/>
  <c r="X34" i="1" s="1"/>
  <c r="L34" i="1"/>
  <c r="H34" i="1"/>
  <c r="T33" i="1"/>
  <c r="X33" i="1" s="1"/>
  <c r="L33" i="1"/>
  <c r="H33" i="1"/>
  <c r="W32" i="1"/>
  <c r="V32" i="1"/>
  <c r="U32" i="1"/>
  <c r="S32" i="1"/>
  <c r="R32" i="1"/>
  <c r="H32" i="1"/>
  <c r="L32" i="1" s="1"/>
  <c r="T31" i="1"/>
  <c r="X31" i="1" s="1"/>
  <c r="H31" i="1"/>
  <c r="L31" i="1" s="1"/>
  <c r="T30" i="1"/>
  <c r="X30" i="1" s="1"/>
  <c r="K30" i="1"/>
  <c r="J30" i="1"/>
  <c r="I30" i="1"/>
  <c r="G30" i="1"/>
  <c r="F30" i="1"/>
  <c r="T29" i="1"/>
  <c r="X29" i="1" s="1"/>
  <c r="H29" i="1"/>
  <c r="L29" i="1" s="1"/>
  <c r="X28" i="1"/>
  <c r="T28" i="1"/>
  <c r="H28" i="1"/>
  <c r="L28" i="1" s="1"/>
  <c r="X27" i="1"/>
  <c r="T27" i="1"/>
  <c r="K27" i="1"/>
  <c r="J27" i="1"/>
  <c r="I27" i="1"/>
  <c r="G27" i="1"/>
  <c r="F27" i="1"/>
  <c r="W26" i="1"/>
  <c r="V26" i="1"/>
  <c r="U26" i="1"/>
  <c r="S26" i="1"/>
  <c r="R26" i="1"/>
  <c r="T26" i="1" s="1"/>
  <c r="H26" i="1"/>
  <c r="L26" i="1" s="1"/>
  <c r="T25" i="1"/>
  <c r="X25" i="1" s="1"/>
  <c r="H25" i="1"/>
  <c r="L25" i="1" s="1"/>
  <c r="T24" i="1"/>
  <c r="X24" i="1" s="1"/>
  <c r="H24" i="1"/>
  <c r="L24" i="1" s="1"/>
  <c r="T23" i="1"/>
  <c r="X23" i="1" s="1"/>
  <c r="L23" i="1"/>
  <c r="H23" i="1"/>
  <c r="T22" i="1"/>
  <c r="X22" i="1" s="1"/>
  <c r="K22" i="1"/>
  <c r="K40" i="1" s="1"/>
  <c r="J22" i="1"/>
  <c r="I22" i="1"/>
  <c r="H22" i="1"/>
  <c r="L22" i="1" s="1"/>
  <c r="G22" i="1"/>
  <c r="F22" i="1"/>
  <c r="F40" i="1" s="1"/>
  <c r="T21" i="1"/>
  <c r="X21" i="1" s="1"/>
  <c r="H21" i="1"/>
  <c r="L21" i="1" s="1"/>
  <c r="W20" i="1"/>
  <c r="V20" i="1"/>
  <c r="U20" i="1"/>
  <c r="S20" i="1"/>
  <c r="R20" i="1"/>
  <c r="H20" i="1"/>
  <c r="L20" i="1" s="1"/>
  <c r="T19" i="1"/>
  <c r="X19" i="1" s="1"/>
  <c r="T18" i="1"/>
  <c r="X18" i="1" s="1"/>
  <c r="K18" i="1"/>
  <c r="J18" i="1"/>
  <c r="I18" i="1"/>
  <c r="G18" i="1"/>
  <c r="F18" i="1"/>
  <c r="T17" i="1"/>
  <c r="X17" i="1" s="1"/>
  <c r="H17" i="1"/>
  <c r="L17" i="1" s="1"/>
  <c r="H16" i="1"/>
  <c r="L16" i="1" s="1"/>
  <c r="W15" i="1"/>
  <c r="W16" i="1" s="1"/>
  <c r="V15" i="1"/>
  <c r="U15" i="1"/>
  <c r="S15" i="1"/>
  <c r="R15" i="1"/>
  <c r="H15" i="1"/>
  <c r="L15" i="1" s="1"/>
  <c r="T14" i="1"/>
  <c r="X14" i="1" s="1"/>
  <c r="K14" i="1"/>
  <c r="J14" i="1"/>
  <c r="I14" i="1"/>
  <c r="G14" i="1"/>
  <c r="F14" i="1"/>
  <c r="X13" i="1"/>
  <c r="T13" i="1"/>
  <c r="H13" i="1"/>
  <c r="L13" i="1" s="1"/>
  <c r="X12" i="1"/>
  <c r="T12" i="1"/>
  <c r="H12" i="1"/>
  <c r="L12" i="1" s="1"/>
  <c r="W11" i="1"/>
  <c r="V11" i="1"/>
  <c r="V16" i="1" s="1"/>
  <c r="U11" i="1"/>
  <c r="S11" i="1"/>
  <c r="R11" i="1"/>
  <c r="T11" i="1" s="1"/>
  <c r="X11" i="1" s="1"/>
  <c r="K11" i="1"/>
  <c r="K19" i="1" s="1"/>
  <c r="J11" i="1"/>
  <c r="I11" i="1"/>
  <c r="H11" i="1"/>
  <c r="L11" i="1" s="1"/>
  <c r="G11" i="1"/>
  <c r="F11" i="1"/>
  <c r="F19" i="1" s="1"/>
  <c r="T10" i="1"/>
  <c r="X10" i="1" s="1"/>
  <c r="H10" i="1"/>
  <c r="L10" i="1" s="1"/>
  <c r="T9" i="1"/>
  <c r="X9" i="1" s="1"/>
  <c r="H9" i="1"/>
  <c r="L9" i="1" s="1"/>
  <c r="T8" i="1"/>
  <c r="X8" i="1" s="1"/>
  <c r="L8" i="1"/>
  <c r="H8" i="1"/>
  <c r="W7" i="1"/>
  <c r="V7" i="1"/>
  <c r="U7" i="1"/>
  <c r="S7" i="1"/>
  <c r="R7" i="1"/>
  <c r="H7" i="1"/>
  <c r="L7" i="1" s="1"/>
  <c r="X6" i="1"/>
  <c r="T6" i="1"/>
  <c r="H6" i="1"/>
  <c r="L6" i="1" s="1"/>
  <c r="X5" i="1"/>
  <c r="T5" i="1"/>
  <c r="T4" i="1"/>
  <c r="X4" i="1" s="1"/>
  <c r="H58" i="1" l="1"/>
  <c r="L58" i="1" s="1"/>
  <c r="H27" i="1"/>
  <c r="L27" i="1" s="1"/>
  <c r="T32" i="1"/>
  <c r="X32" i="1" s="1"/>
  <c r="T36" i="1"/>
  <c r="X36" i="1" s="1"/>
  <c r="H38" i="1"/>
  <c r="L38" i="1" s="1"/>
  <c r="G98" i="1"/>
  <c r="X90" i="1"/>
  <c r="T94" i="1"/>
  <c r="X94" i="1" s="1"/>
  <c r="U16" i="1"/>
  <c r="R16" i="1"/>
  <c r="R42" i="1"/>
  <c r="I98" i="1"/>
  <c r="G19" i="1"/>
  <c r="H19" i="1" s="1"/>
  <c r="L19" i="1" s="1"/>
  <c r="H14" i="1"/>
  <c r="L14" i="1" s="1"/>
  <c r="S42" i="1"/>
  <c r="T42" i="1" s="1"/>
  <c r="X42" i="1" s="1"/>
  <c r="G40" i="1"/>
  <c r="H40" i="1" s="1"/>
  <c r="L40" i="1" s="1"/>
  <c r="J98" i="1"/>
  <c r="V56" i="1"/>
  <c r="U56" i="1"/>
  <c r="T63" i="1"/>
  <c r="X63" i="1" s="1"/>
  <c r="X89" i="1"/>
  <c r="S16" i="1"/>
  <c r="X26" i="1"/>
  <c r="K98" i="1"/>
  <c r="W95" i="1" s="1"/>
  <c r="L52" i="1"/>
  <c r="H55" i="1"/>
  <c r="L55" i="1" s="1"/>
  <c r="X60" i="1"/>
  <c r="L65" i="1"/>
  <c r="L72" i="1"/>
  <c r="T76" i="1"/>
  <c r="X76" i="1" s="1"/>
  <c r="T7" i="1"/>
  <c r="X7" i="1" s="1"/>
  <c r="H92" i="1"/>
  <c r="L92" i="1" s="1"/>
  <c r="I19" i="1"/>
  <c r="V42" i="1"/>
  <c r="L47" i="1"/>
  <c r="U69" i="1"/>
  <c r="X73" i="1"/>
  <c r="J19" i="1"/>
  <c r="W42" i="1"/>
  <c r="J40" i="1"/>
  <c r="V95" i="1" s="1"/>
  <c r="U42" i="1"/>
  <c r="H30" i="1"/>
  <c r="L30" i="1" s="1"/>
  <c r="T41" i="1"/>
  <c r="X41" i="1" s="1"/>
  <c r="V69" i="1"/>
  <c r="H83" i="1"/>
  <c r="L83" i="1" s="1"/>
  <c r="H87" i="1"/>
  <c r="L87" i="1" s="1"/>
  <c r="H18" i="1"/>
  <c r="L18" i="1" s="1"/>
  <c r="I40" i="1"/>
  <c r="U95" i="1"/>
  <c r="R69" i="1"/>
  <c r="T69" i="1" s="1"/>
  <c r="F98" i="1"/>
  <c r="R56" i="1"/>
  <c r="T56" i="1" s="1"/>
  <c r="X56" i="1" s="1"/>
  <c r="T15" i="1"/>
  <c r="X15" i="1" s="1"/>
  <c r="T20" i="1"/>
  <c r="X20" i="1" s="1"/>
  <c r="H98" i="1" l="1"/>
  <c r="L98" i="1" s="1"/>
  <c r="S95" i="1"/>
  <c r="X69" i="1"/>
  <c r="T16" i="1"/>
  <c r="X16" i="1" s="1"/>
  <c r="R95" i="1"/>
  <c r="T95" i="1" s="1"/>
  <c r="X95" i="1" s="1"/>
</calcChain>
</file>

<file path=xl/sharedStrings.xml><?xml version="1.0" encoding="utf-8"?>
<sst xmlns="http://schemas.openxmlformats.org/spreadsheetml/2006/main" count="3180" uniqueCount="236">
  <si>
    <t>検 査 対 象 軽 自 動 車 保 有 車 両 数</t>
    <rPh sb="0" eb="1">
      <t>ケン</t>
    </rPh>
    <rPh sb="2" eb="3">
      <t>ジャ</t>
    </rPh>
    <rPh sb="4" eb="5">
      <t>タイ</t>
    </rPh>
    <rPh sb="6" eb="7">
      <t>ゾウ</t>
    </rPh>
    <rPh sb="8" eb="9">
      <t>ケイ</t>
    </rPh>
    <rPh sb="10" eb="11">
      <t>ジ</t>
    </rPh>
    <rPh sb="12" eb="13">
      <t>ドウ</t>
    </rPh>
    <rPh sb="14" eb="15">
      <t>クルマ</t>
    </rPh>
    <rPh sb="16" eb="17">
      <t>タモツ</t>
    </rPh>
    <rPh sb="18" eb="19">
      <t>ユウ</t>
    </rPh>
    <rPh sb="20" eb="21">
      <t>クルマ</t>
    </rPh>
    <rPh sb="22" eb="23">
      <t>リョウ</t>
    </rPh>
    <rPh sb="24" eb="25">
      <t>スウ</t>
    </rPh>
    <phoneticPr fontId="2"/>
  </si>
  <si>
    <t>（令和　３年　４月末）</t>
    <phoneticPr fontId="2"/>
  </si>
  <si>
    <t>貨　　物　　車</t>
    <rPh sb="0" eb="1">
      <t>カ</t>
    </rPh>
    <rPh sb="3" eb="4">
      <t>モノ</t>
    </rPh>
    <rPh sb="6" eb="7">
      <t>クルマ</t>
    </rPh>
    <phoneticPr fontId="2"/>
  </si>
  <si>
    <t>乗　用　車</t>
    <rPh sb="0" eb="1">
      <t>ジョウ</t>
    </rPh>
    <rPh sb="2" eb="3">
      <t>ヨウ</t>
    </rPh>
    <rPh sb="4" eb="5">
      <t>クルマ</t>
    </rPh>
    <phoneticPr fontId="2"/>
  </si>
  <si>
    <t>特　種
用途車</t>
    <rPh sb="0" eb="1">
      <t>トク</t>
    </rPh>
    <rPh sb="2" eb="3">
      <t>タネ</t>
    </rPh>
    <rPh sb="4" eb="6">
      <t>ヨウト</t>
    </rPh>
    <rPh sb="6" eb="7">
      <t>シャ</t>
    </rPh>
    <phoneticPr fontId="2"/>
  </si>
  <si>
    <t>合　計</t>
    <rPh sb="0" eb="1">
      <t>ゴウ</t>
    </rPh>
    <rPh sb="2" eb="3">
      <t>ケイ</t>
    </rPh>
    <phoneticPr fontId="2"/>
  </si>
  <si>
    <t>新　　潟</t>
    <rPh sb="0" eb="1">
      <t>シン</t>
    </rPh>
    <rPh sb="3" eb="4">
      <t>カタ</t>
    </rPh>
    <phoneticPr fontId="2"/>
  </si>
  <si>
    <t>新潟</t>
    <rPh sb="0" eb="2">
      <t>ニイガタ</t>
    </rPh>
    <phoneticPr fontId="2"/>
  </si>
  <si>
    <t>四　輪　車</t>
    <rPh sb="0" eb="1">
      <t>４</t>
    </rPh>
    <rPh sb="2" eb="3">
      <t>リン</t>
    </rPh>
    <rPh sb="4" eb="5">
      <t>シャ</t>
    </rPh>
    <phoneticPr fontId="2"/>
  </si>
  <si>
    <t>三輪車</t>
    <rPh sb="0" eb="3">
      <t>サンリンシャ</t>
    </rPh>
    <phoneticPr fontId="2"/>
  </si>
  <si>
    <t>計</t>
    <rPh sb="0" eb="1">
      <t>ケイ</t>
    </rPh>
    <phoneticPr fontId="2"/>
  </si>
  <si>
    <t>事業用</t>
    <rPh sb="0" eb="3">
      <t>ジギョウヨウ</t>
    </rPh>
    <phoneticPr fontId="2"/>
  </si>
  <si>
    <t>長岡</t>
    <rPh sb="0" eb="1">
      <t>チョウ</t>
    </rPh>
    <rPh sb="1" eb="2">
      <t>オカ</t>
    </rPh>
    <phoneticPr fontId="2"/>
  </si>
  <si>
    <t>長　岡</t>
    <rPh sb="0" eb="1">
      <t>チョウ</t>
    </rPh>
    <rPh sb="2" eb="3">
      <t>オカ</t>
    </rPh>
    <phoneticPr fontId="2"/>
  </si>
  <si>
    <t>札　　　幌</t>
    <rPh sb="0" eb="1">
      <t>サツ</t>
    </rPh>
    <phoneticPr fontId="2"/>
  </si>
  <si>
    <t>札　　　幌</t>
    <rPh sb="0" eb="1">
      <t>サツ</t>
    </rPh>
    <rPh sb="4" eb="5">
      <t>ホロ</t>
    </rPh>
    <phoneticPr fontId="2"/>
  </si>
  <si>
    <t>上　越</t>
    <rPh sb="0" eb="1">
      <t>ウエ</t>
    </rPh>
    <rPh sb="2" eb="3">
      <t>コシ</t>
    </rPh>
    <phoneticPr fontId="2"/>
  </si>
  <si>
    <t>函　　　館</t>
    <rPh sb="0" eb="1">
      <t>ハコ</t>
    </rPh>
    <rPh sb="4" eb="5">
      <t>カン</t>
    </rPh>
    <phoneticPr fontId="2"/>
  </si>
  <si>
    <t>旭　　　川</t>
    <rPh sb="0" eb="1">
      <t>アサヒ</t>
    </rPh>
    <rPh sb="4" eb="5">
      <t>カワ</t>
    </rPh>
    <phoneticPr fontId="2"/>
  </si>
  <si>
    <t>富　　　山</t>
    <rPh sb="0" eb="1">
      <t>トミ</t>
    </rPh>
    <rPh sb="4" eb="5">
      <t>ヤマ</t>
    </rPh>
    <phoneticPr fontId="2"/>
  </si>
  <si>
    <t>室蘭</t>
    <rPh sb="0" eb="1">
      <t>シツ</t>
    </rPh>
    <rPh sb="1" eb="2">
      <t>ラン</t>
    </rPh>
    <phoneticPr fontId="2"/>
  </si>
  <si>
    <t>室　　蘭</t>
    <rPh sb="0" eb="1">
      <t>シツ</t>
    </rPh>
    <rPh sb="3" eb="4">
      <t>ラン</t>
    </rPh>
    <phoneticPr fontId="2"/>
  </si>
  <si>
    <t>石川</t>
    <rPh sb="0" eb="2">
      <t>イシカワ</t>
    </rPh>
    <phoneticPr fontId="2"/>
  </si>
  <si>
    <t>石　　川</t>
    <rPh sb="0" eb="1">
      <t>イシ</t>
    </rPh>
    <rPh sb="3" eb="4">
      <t>カワ</t>
    </rPh>
    <phoneticPr fontId="2"/>
  </si>
  <si>
    <t>苫 小 牧</t>
    <rPh sb="0" eb="1">
      <t>トマ</t>
    </rPh>
    <phoneticPr fontId="2"/>
  </si>
  <si>
    <t>金　　沢</t>
    <rPh sb="0" eb="1">
      <t>キン</t>
    </rPh>
    <rPh sb="3" eb="4">
      <t>サワ</t>
    </rPh>
    <phoneticPr fontId="2"/>
  </si>
  <si>
    <t>釧路</t>
    <rPh sb="0" eb="1">
      <t>ウデワ</t>
    </rPh>
    <rPh sb="1" eb="2">
      <t>ミチ</t>
    </rPh>
    <phoneticPr fontId="2"/>
  </si>
  <si>
    <t>釧　　路</t>
    <rPh sb="0" eb="1">
      <t>セン</t>
    </rPh>
    <phoneticPr fontId="2"/>
  </si>
  <si>
    <t>長野</t>
    <rPh sb="0" eb="2">
      <t>ナガノ</t>
    </rPh>
    <phoneticPr fontId="2"/>
  </si>
  <si>
    <t>長　　野</t>
    <rPh sb="0" eb="1">
      <t>チョウ</t>
    </rPh>
    <rPh sb="3" eb="4">
      <t>ノ</t>
    </rPh>
    <phoneticPr fontId="2"/>
  </si>
  <si>
    <t>知　　床</t>
    <rPh sb="0" eb="1">
      <t>チ</t>
    </rPh>
    <phoneticPr fontId="2"/>
  </si>
  <si>
    <t>松本</t>
    <rPh sb="0" eb="1">
      <t>マツ</t>
    </rPh>
    <rPh sb="1" eb="2">
      <t>ホン</t>
    </rPh>
    <phoneticPr fontId="2"/>
  </si>
  <si>
    <t>松　本</t>
    <rPh sb="0" eb="1">
      <t>マツ</t>
    </rPh>
    <rPh sb="2" eb="3">
      <t>ホン</t>
    </rPh>
    <phoneticPr fontId="2"/>
  </si>
  <si>
    <t>諏　訪</t>
    <rPh sb="0" eb="1">
      <t>ハカ</t>
    </rPh>
    <rPh sb="2" eb="3">
      <t>オトズ</t>
    </rPh>
    <phoneticPr fontId="2"/>
  </si>
  <si>
    <t>帯　　　広</t>
    <rPh sb="0" eb="1">
      <t>オビ</t>
    </rPh>
    <rPh sb="4" eb="5">
      <t>ヒロ</t>
    </rPh>
    <phoneticPr fontId="2"/>
  </si>
  <si>
    <t>北見</t>
    <rPh sb="0" eb="1">
      <t>キタ</t>
    </rPh>
    <rPh sb="1" eb="2">
      <t>ミ</t>
    </rPh>
    <phoneticPr fontId="2"/>
  </si>
  <si>
    <t>北　　見</t>
    <rPh sb="0" eb="1">
      <t>キタ</t>
    </rPh>
    <rPh sb="3" eb="4">
      <t>ミ</t>
    </rPh>
    <phoneticPr fontId="2"/>
  </si>
  <si>
    <t>小　　　計</t>
    <rPh sb="0" eb="1">
      <t>ショウ</t>
    </rPh>
    <rPh sb="4" eb="5">
      <t>ケイ</t>
    </rPh>
    <phoneticPr fontId="2"/>
  </si>
  <si>
    <t>愛　　　　　知</t>
    <rPh sb="0" eb="1">
      <t>アイ</t>
    </rPh>
    <rPh sb="6" eb="7">
      <t>チ</t>
    </rPh>
    <phoneticPr fontId="2"/>
  </si>
  <si>
    <t>福　　　井</t>
    <rPh sb="0" eb="1">
      <t>フク</t>
    </rPh>
    <rPh sb="4" eb="5">
      <t>イ</t>
    </rPh>
    <phoneticPr fontId="2"/>
  </si>
  <si>
    <t>岐阜</t>
    <rPh sb="0" eb="2">
      <t>ギフ</t>
    </rPh>
    <phoneticPr fontId="2"/>
  </si>
  <si>
    <t>岐　　阜</t>
    <rPh sb="0" eb="1">
      <t>チマタ</t>
    </rPh>
    <rPh sb="3" eb="4">
      <t>オカ</t>
    </rPh>
    <phoneticPr fontId="2"/>
  </si>
  <si>
    <t>飛　　騨</t>
    <rPh sb="0" eb="1">
      <t>ヒ</t>
    </rPh>
    <rPh sb="3" eb="4">
      <t>ダ</t>
    </rPh>
    <phoneticPr fontId="2"/>
  </si>
  <si>
    <t>宮　　　城</t>
    <rPh sb="0" eb="1">
      <t>ミヤ</t>
    </rPh>
    <rPh sb="4" eb="5">
      <t>シロ</t>
    </rPh>
    <phoneticPr fontId="2"/>
  </si>
  <si>
    <t>青森</t>
    <rPh sb="0" eb="2">
      <t>アオモリ</t>
    </rPh>
    <phoneticPr fontId="2"/>
  </si>
  <si>
    <t>青森</t>
    <rPh sb="0" eb="1">
      <t>アオ</t>
    </rPh>
    <rPh sb="1" eb="2">
      <t>モリ</t>
    </rPh>
    <phoneticPr fontId="2"/>
  </si>
  <si>
    <t>青　森</t>
    <rPh sb="0" eb="1">
      <t>アオ</t>
    </rPh>
    <phoneticPr fontId="2"/>
  </si>
  <si>
    <t>弘　前</t>
    <rPh sb="0" eb="1">
      <t>ヒロシ</t>
    </rPh>
    <phoneticPr fontId="2"/>
  </si>
  <si>
    <t>静　岡</t>
    <rPh sb="0" eb="1">
      <t>セイ</t>
    </rPh>
    <rPh sb="2" eb="3">
      <t>オカ</t>
    </rPh>
    <phoneticPr fontId="2"/>
  </si>
  <si>
    <t>静　　岡</t>
    <rPh sb="0" eb="1">
      <t>セイ</t>
    </rPh>
    <rPh sb="3" eb="4">
      <t>オカ</t>
    </rPh>
    <phoneticPr fontId="2"/>
  </si>
  <si>
    <t>浜　　松</t>
    <rPh sb="0" eb="1">
      <t>ハマ</t>
    </rPh>
    <rPh sb="3" eb="4">
      <t>マツ</t>
    </rPh>
    <phoneticPr fontId="2"/>
  </si>
  <si>
    <t>八　　戸</t>
    <rPh sb="0" eb="1">
      <t>ハチ</t>
    </rPh>
    <rPh sb="3" eb="4">
      <t>ト</t>
    </rPh>
    <phoneticPr fontId="2"/>
  </si>
  <si>
    <t>沼　津</t>
    <rPh sb="0" eb="1">
      <t>ヌマ</t>
    </rPh>
    <rPh sb="2" eb="3">
      <t>ツ</t>
    </rPh>
    <phoneticPr fontId="2"/>
  </si>
  <si>
    <t>岩手</t>
    <rPh sb="0" eb="2">
      <t>イワテ</t>
    </rPh>
    <phoneticPr fontId="2"/>
  </si>
  <si>
    <t>岩　　手</t>
    <rPh sb="0" eb="1">
      <t>イワ</t>
    </rPh>
    <rPh sb="3" eb="4">
      <t>テ</t>
    </rPh>
    <phoneticPr fontId="2"/>
  </si>
  <si>
    <t>伊　豆</t>
    <rPh sb="0" eb="1">
      <t>イ</t>
    </rPh>
    <rPh sb="2" eb="3">
      <t>マメ</t>
    </rPh>
    <phoneticPr fontId="2"/>
  </si>
  <si>
    <t>盛　　岡</t>
    <rPh sb="0" eb="1">
      <t>モリ</t>
    </rPh>
    <rPh sb="3" eb="4">
      <t>オカ</t>
    </rPh>
    <phoneticPr fontId="2"/>
  </si>
  <si>
    <t>富士山</t>
    <rPh sb="0" eb="2">
      <t>フジ</t>
    </rPh>
    <rPh sb="2" eb="3">
      <t>サン</t>
    </rPh>
    <phoneticPr fontId="2"/>
  </si>
  <si>
    <t>平　　泉</t>
    <rPh sb="0" eb="1">
      <t>ヒラ</t>
    </rPh>
    <rPh sb="3" eb="4">
      <t>イズミ</t>
    </rPh>
    <phoneticPr fontId="2"/>
  </si>
  <si>
    <t>愛　知</t>
    <rPh sb="0" eb="1">
      <t>アイ</t>
    </rPh>
    <rPh sb="2" eb="3">
      <t>チ</t>
    </rPh>
    <phoneticPr fontId="2"/>
  </si>
  <si>
    <t>名 古 屋</t>
    <rPh sb="0" eb="1">
      <t>メイ</t>
    </rPh>
    <rPh sb="2" eb="3">
      <t>イニシエ</t>
    </rPh>
    <rPh sb="4" eb="5">
      <t>ヤ</t>
    </rPh>
    <phoneticPr fontId="2"/>
  </si>
  <si>
    <t>宮城</t>
    <rPh sb="0" eb="2">
      <t>ミヤギ</t>
    </rPh>
    <phoneticPr fontId="2"/>
  </si>
  <si>
    <t>宮　　城</t>
    <rPh sb="0" eb="1">
      <t>ミヤ</t>
    </rPh>
    <rPh sb="3" eb="4">
      <t>シロ</t>
    </rPh>
    <phoneticPr fontId="2"/>
  </si>
  <si>
    <t>豊　　橋</t>
    <rPh sb="0" eb="1">
      <t>ユタカ</t>
    </rPh>
    <rPh sb="3" eb="4">
      <t>ハシ</t>
    </rPh>
    <phoneticPr fontId="2"/>
  </si>
  <si>
    <t>仙　　台</t>
    <rPh sb="0" eb="1">
      <t>ヤマト</t>
    </rPh>
    <rPh sb="3" eb="4">
      <t>ダイ</t>
    </rPh>
    <phoneticPr fontId="2"/>
  </si>
  <si>
    <t>三　河</t>
    <rPh sb="0" eb="1">
      <t>３</t>
    </rPh>
    <rPh sb="2" eb="3">
      <t>カワ</t>
    </rPh>
    <phoneticPr fontId="2"/>
  </si>
  <si>
    <t>岡　崎</t>
    <rPh sb="0" eb="1">
      <t>オカ</t>
    </rPh>
    <rPh sb="2" eb="3">
      <t>サキ</t>
    </rPh>
    <phoneticPr fontId="2"/>
  </si>
  <si>
    <t>秋　　　田</t>
    <rPh sb="0" eb="1">
      <t>アキ</t>
    </rPh>
    <rPh sb="4" eb="5">
      <t>タ</t>
    </rPh>
    <phoneticPr fontId="2"/>
  </si>
  <si>
    <t>豊　田</t>
    <rPh sb="0" eb="1">
      <t>トヨ</t>
    </rPh>
    <rPh sb="2" eb="3">
      <t>タ</t>
    </rPh>
    <phoneticPr fontId="2"/>
  </si>
  <si>
    <t>山形</t>
    <rPh sb="0" eb="2">
      <t>ヤマガタ</t>
    </rPh>
    <phoneticPr fontId="2"/>
  </si>
  <si>
    <t>山　　形</t>
    <rPh sb="0" eb="1">
      <t>ヤマ</t>
    </rPh>
    <rPh sb="3" eb="4">
      <t>カタチ</t>
    </rPh>
    <phoneticPr fontId="2"/>
  </si>
  <si>
    <t>庄　　内</t>
    <rPh sb="0" eb="1">
      <t>ショウ</t>
    </rPh>
    <rPh sb="3" eb="4">
      <t>ウチ</t>
    </rPh>
    <phoneticPr fontId="2"/>
  </si>
  <si>
    <t>小　牧</t>
    <rPh sb="0" eb="1">
      <t>ショウ</t>
    </rPh>
    <rPh sb="2" eb="3">
      <t>マキ</t>
    </rPh>
    <phoneticPr fontId="2"/>
  </si>
  <si>
    <t>尾張小牧</t>
    <rPh sb="0" eb="2">
      <t>オワリ</t>
    </rPh>
    <rPh sb="2" eb="4">
      <t>コマキ</t>
    </rPh>
    <phoneticPr fontId="2"/>
  </si>
  <si>
    <t>福島</t>
    <rPh sb="0" eb="2">
      <t>フクシマ</t>
    </rPh>
    <phoneticPr fontId="2"/>
  </si>
  <si>
    <t>福　島</t>
    <rPh sb="0" eb="1">
      <t>フク</t>
    </rPh>
    <rPh sb="2" eb="3">
      <t>シマ</t>
    </rPh>
    <phoneticPr fontId="2"/>
  </si>
  <si>
    <t>一　宮</t>
    <rPh sb="0" eb="1">
      <t>１</t>
    </rPh>
    <rPh sb="2" eb="3">
      <t>ミヤ</t>
    </rPh>
    <phoneticPr fontId="2"/>
  </si>
  <si>
    <t>会　津</t>
    <rPh sb="0" eb="1">
      <t>カイ</t>
    </rPh>
    <rPh sb="2" eb="3">
      <t>ツ</t>
    </rPh>
    <phoneticPr fontId="2"/>
  </si>
  <si>
    <t>春日井</t>
    <rPh sb="0" eb="3">
      <t>カスガイ</t>
    </rPh>
    <phoneticPr fontId="2"/>
  </si>
  <si>
    <t>郡　山</t>
    <rPh sb="0" eb="1">
      <t>グン</t>
    </rPh>
    <rPh sb="2" eb="3">
      <t>ヤマ</t>
    </rPh>
    <phoneticPr fontId="2"/>
  </si>
  <si>
    <t>白　河</t>
    <rPh sb="0" eb="1">
      <t>シロ</t>
    </rPh>
    <phoneticPr fontId="2"/>
  </si>
  <si>
    <t>三　重</t>
    <rPh sb="0" eb="1">
      <t>サン</t>
    </rPh>
    <rPh sb="2" eb="3">
      <t>ジュウ</t>
    </rPh>
    <phoneticPr fontId="2"/>
  </si>
  <si>
    <t>三　　重</t>
    <rPh sb="0" eb="1">
      <t>３</t>
    </rPh>
    <rPh sb="3" eb="4">
      <t>ジュウ</t>
    </rPh>
    <phoneticPr fontId="2"/>
  </si>
  <si>
    <t>鈴　　鹿</t>
    <rPh sb="0" eb="1">
      <t>スズ</t>
    </rPh>
    <rPh sb="3" eb="4">
      <t>シカ</t>
    </rPh>
    <phoneticPr fontId="2"/>
  </si>
  <si>
    <t>い わ き</t>
    <phoneticPr fontId="2"/>
  </si>
  <si>
    <t>伊勢志摩</t>
    <rPh sb="0" eb="4">
      <t>イセシマ</t>
    </rPh>
    <phoneticPr fontId="2"/>
  </si>
  <si>
    <t>四 日 市</t>
    <rPh sb="0" eb="1">
      <t>ヨン</t>
    </rPh>
    <rPh sb="2" eb="3">
      <t>ヒ</t>
    </rPh>
    <rPh sb="4" eb="5">
      <t>シ</t>
    </rPh>
    <phoneticPr fontId="2"/>
  </si>
  <si>
    <t>東　　　　　　　京</t>
    <rPh sb="0" eb="1">
      <t>ヒガシ</t>
    </rPh>
    <rPh sb="8" eb="9">
      <t>キョウ</t>
    </rPh>
    <phoneticPr fontId="2"/>
  </si>
  <si>
    <t>茨城</t>
    <rPh sb="0" eb="2">
      <t>イバラギ</t>
    </rPh>
    <phoneticPr fontId="2"/>
  </si>
  <si>
    <t>水　戸</t>
    <rPh sb="0" eb="1">
      <t>ミズ</t>
    </rPh>
    <rPh sb="2" eb="3">
      <t>ト</t>
    </rPh>
    <phoneticPr fontId="2"/>
  </si>
  <si>
    <t>土浦</t>
    <rPh sb="0" eb="1">
      <t>ツチ</t>
    </rPh>
    <rPh sb="1" eb="2">
      <t>ウラ</t>
    </rPh>
    <phoneticPr fontId="2"/>
  </si>
  <si>
    <t>土　浦</t>
    <rPh sb="0" eb="1">
      <t>ツチ</t>
    </rPh>
    <rPh sb="2" eb="3">
      <t>ウラ</t>
    </rPh>
    <phoneticPr fontId="2"/>
  </si>
  <si>
    <t>つくば</t>
    <phoneticPr fontId="2"/>
  </si>
  <si>
    <t>大　　　阪</t>
    <rPh sb="0" eb="1">
      <t>ダイ</t>
    </rPh>
    <rPh sb="4" eb="5">
      <t>サカ</t>
    </rPh>
    <phoneticPr fontId="2"/>
  </si>
  <si>
    <t>滋　　　賀</t>
    <rPh sb="0" eb="1">
      <t>シゲル</t>
    </rPh>
    <rPh sb="4" eb="5">
      <t>ガ</t>
    </rPh>
    <phoneticPr fontId="2"/>
  </si>
  <si>
    <t>京　　　都</t>
    <rPh sb="0" eb="1">
      <t>キョウ</t>
    </rPh>
    <rPh sb="4" eb="5">
      <t>ミヤコ</t>
    </rPh>
    <phoneticPr fontId="2"/>
  </si>
  <si>
    <t>栃木</t>
    <rPh sb="0" eb="2">
      <t>トチギ</t>
    </rPh>
    <phoneticPr fontId="2"/>
  </si>
  <si>
    <t>宇都宮</t>
    <rPh sb="0" eb="3">
      <t>ウツノミヤ</t>
    </rPh>
    <phoneticPr fontId="2"/>
  </si>
  <si>
    <t>大　阪</t>
    <rPh sb="0" eb="1">
      <t>ダイ</t>
    </rPh>
    <rPh sb="2" eb="3">
      <t>サカ</t>
    </rPh>
    <phoneticPr fontId="2"/>
  </si>
  <si>
    <t>な に わ</t>
    <phoneticPr fontId="2"/>
  </si>
  <si>
    <t>那　須</t>
    <rPh sb="0" eb="1">
      <t>トモ</t>
    </rPh>
    <rPh sb="2" eb="3">
      <t>ス</t>
    </rPh>
    <phoneticPr fontId="2"/>
  </si>
  <si>
    <t>大　　阪</t>
    <rPh sb="0" eb="1">
      <t>ダイ</t>
    </rPh>
    <rPh sb="3" eb="4">
      <t>サカ</t>
    </rPh>
    <phoneticPr fontId="2"/>
  </si>
  <si>
    <t>和泉</t>
    <rPh sb="0" eb="1">
      <t>ワ</t>
    </rPh>
    <rPh sb="1" eb="2">
      <t>イズミ</t>
    </rPh>
    <phoneticPr fontId="2"/>
  </si>
  <si>
    <t>和　泉</t>
    <rPh sb="0" eb="1">
      <t>ワ</t>
    </rPh>
    <rPh sb="2" eb="3">
      <t>イズミ</t>
    </rPh>
    <phoneticPr fontId="2"/>
  </si>
  <si>
    <t>と ち ぎ</t>
    <phoneticPr fontId="2"/>
  </si>
  <si>
    <t>堺</t>
    <rPh sb="0" eb="1">
      <t>サカイ</t>
    </rPh>
    <phoneticPr fontId="2"/>
  </si>
  <si>
    <t>群　馬</t>
    <rPh sb="0" eb="1">
      <t>グン</t>
    </rPh>
    <rPh sb="2" eb="3">
      <t>ウマ</t>
    </rPh>
    <phoneticPr fontId="2"/>
  </si>
  <si>
    <t>群　　馬</t>
    <rPh sb="0" eb="1">
      <t>グン</t>
    </rPh>
    <rPh sb="3" eb="4">
      <t>ウマ</t>
    </rPh>
    <phoneticPr fontId="2"/>
  </si>
  <si>
    <t>高　　崎</t>
    <rPh sb="0" eb="1">
      <t>コウ</t>
    </rPh>
    <rPh sb="3" eb="4">
      <t>ザキ</t>
    </rPh>
    <phoneticPr fontId="2"/>
  </si>
  <si>
    <t>奈良</t>
    <rPh sb="0" eb="1">
      <t>ナ</t>
    </rPh>
    <rPh sb="1" eb="2">
      <t>リョウ</t>
    </rPh>
    <phoneticPr fontId="2"/>
  </si>
  <si>
    <t>奈　　良</t>
    <rPh sb="0" eb="1">
      <t>ナ</t>
    </rPh>
    <rPh sb="3" eb="4">
      <t>リョウ</t>
    </rPh>
    <phoneticPr fontId="2"/>
  </si>
  <si>
    <t>前　　橋</t>
    <rPh sb="0" eb="1">
      <t>マエ</t>
    </rPh>
    <rPh sb="3" eb="4">
      <t>ハシ</t>
    </rPh>
    <phoneticPr fontId="2"/>
  </si>
  <si>
    <t>飛　　鳥</t>
    <rPh sb="0" eb="1">
      <t>トビ</t>
    </rPh>
    <rPh sb="3" eb="4">
      <t>トリ</t>
    </rPh>
    <phoneticPr fontId="2"/>
  </si>
  <si>
    <t>埼　玉</t>
    <rPh sb="0" eb="1">
      <t>サキ</t>
    </rPh>
    <rPh sb="2" eb="3">
      <t>タマ</t>
    </rPh>
    <phoneticPr fontId="2"/>
  </si>
  <si>
    <t>埼玉</t>
    <rPh sb="0" eb="2">
      <t>サイタマ</t>
    </rPh>
    <phoneticPr fontId="2"/>
  </si>
  <si>
    <t>大　宮</t>
    <rPh sb="0" eb="1">
      <t>ダイ</t>
    </rPh>
    <rPh sb="2" eb="3">
      <t>ミヤ</t>
    </rPh>
    <phoneticPr fontId="2"/>
  </si>
  <si>
    <t>和　歌　山</t>
    <rPh sb="0" eb="1">
      <t>ワ</t>
    </rPh>
    <rPh sb="2" eb="3">
      <t>ウタ</t>
    </rPh>
    <rPh sb="4" eb="5">
      <t>ヤマ</t>
    </rPh>
    <phoneticPr fontId="2"/>
  </si>
  <si>
    <t>川　口</t>
    <rPh sb="0" eb="1">
      <t>カワ</t>
    </rPh>
    <rPh sb="2" eb="3">
      <t>クチ</t>
    </rPh>
    <phoneticPr fontId="2"/>
  </si>
  <si>
    <t>兵庫</t>
    <rPh sb="0" eb="2">
      <t>ヒョウゴ</t>
    </rPh>
    <phoneticPr fontId="2"/>
  </si>
  <si>
    <t>兵　　庫</t>
    <rPh sb="0" eb="1">
      <t>ヘイ</t>
    </rPh>
    <rPh sb="3" eb="4">
      <t>コ</t>
    </rPh>
    <phoneticPr fontId="2"/>
  </si>
  <si>
    <t>姫　　路</t>
    <rPh sb="0" eb="1">
      <t>ヒメ</t>
    </rPh>
    <rPh sb="3" eb="4">
      <t>ミチ</t>
    </rPh>
    <phoneticPr fontId="2"/>
  </si>
  <si>
    <t>春日部</t>
    <rPh sb="0" eb="3">
      <t>カスカベ</t>
    </rPh>
    <phoneticPr fontId="2"/>
  </si>
  <si>
    <t>越　谷</t>
    <rPh sb="0" eb="1">
      <t>コシ</t>
    </rPh>
    <rPh sb="2" eb="3">
      <t>タニ</t>
    </rPh>
    <phoneticPr fontId="2"/>
  </si>
  <si>
    <t>広　　島</t>
    <rPh sb="0" eb="1">
      <t>ヒロ</t>
    </rPh>
    <rPh sb="3" eb="4">
      <t>シマ</t>
    </rPh>
    <phoneticPr fontId="2"/>
  </si>
  <si>
    <t>鳥　　　取</t>
    <rPh sb="0" eb="1">
      <t>トリ</t>
    </rPh>
    <rPh sb="4" eb="5">
      <t>トリ</t>
    </rPh>
    <phoneticPr fontId="2"/>
  </si>
  <si>
    <t>島根</t>
    <rPh sb="0" eb="1">
      <t>シマ</t>
    </rPh>
    <rPh sb="1" eb="2">
      <t>ネ</t>
    </rPh>
    <phoneticPr fontId="2"/>
  </si>
  <si>
    <t>島　　根</t>
    <rPh sb="0" eb="1">
      <t>シマ</t>
    </rPh>
    <rPh sb="3" eb="4">
      <t>ネ</t>
    </rPh>
    <phoneticPr fontId="2"/>
  </si>
  <si>
    <t>所沢</t>
    <rPh sb="0" eb="1">
      <t>トコロ</t>
    </rPh>
    <rPh sb="1" eb="2">
      <t>サワ</t>
    </rPh>
    <phoneticPr fontId="2"/>
  </si>
  <si>
    <t>所　沢</t>
    <rPh sb="0" eb="1">
      <t>トコロ</t>
    </rPh>
    <rPh sb="2" eb="3">
      <t>サワ</t>
    </rPh>
    <phoneticPr fontId="2"/>
  </si>
  <si>
    <t>出　　雲</t>
    <rPh sb="0" eb="1">
      <t>デ</t>
    </rPh>
    <rPh sb="3" eb="4">
      <t>クモ</t>
    </rPh>
    <phoneticPr fontId="2"/>
  </si>
  <si>
    <t>川　越</t>
    <rPh sb="0" eb="1">
      <t>カワ</t>
    </rPh>
    <rPh sb="2" eb="3">
      <t>コシ</t>
    </rPh>
    <phoneticPr fontId="2"/>
  </si>
  <si>
    <t>岡山</t>
    <rPh sb="0" eb="2">
      <t>オカヤマ</t>
    </rPh>
    <phoneticPr fontId="2"/>
  </si>
  <si>
    <t>岡　　山</t>
    <rPh sb="0" eb="1">
      <t>オカ</t>
    </rPh>
    <rPh sb="3" eb="4">
      <t>ヤマ</t>
    </rPh>
    <phoneticPr fontId="2"/>
  </si>
  <si>
    <t>熊　　谷</t>
    <rPh sb="0" eb="1">
      <t>クマ</t>
    </rPh>
    <rPh sb="3" eb="4">
      <t>タニ</t>
    </rPh>
    <phoneticPr fontId="2"/>
  </si>
  <si>
    <t>倉　　敷</t>
    <rPh sb="0" eb="1">
      <t>クラ</t>
    </rPh>
    <rPh sb="3" eb="4">
      <t>シキ</t>
    </rPh>
    <phoneticPr fontId="2"/>
  </si>
  <si>
    <t>千　　葉</t>
    <rPh sb="0" eb="1">
      <t>セン</t>
    </rPh>
    <rPh sb="3" eb="4">
      <t>ハ</t>
    </rPh>
    <phoneticPr fontId="2"/>
  </si>
  <si>
    <t>千葉</t>
    <rPh sb="0" eb="2">
      <t>チバ</t>
    </rPh>
    <phoneticPr fontId="2"/>
  </si>
  <si>
    <t>千　葉</t>
    <rPh sb="0" eb="1">
      <t>セン</t>
    </rPh>
    <rPh sb="2" eb="3">
      <t>ハ</t>
    </rPh>
    <phoneticPr fontId="2"/>
  </si>
  <si>
    <t>成　田</t>
    <rPh sb="0" eb="1">
      <t>ナル</t>
    </rPh>
    <rPh sb="2" eb="3">
      <t>タ</t>
    </rPh>
    <phoneticPr fontId="2"/>
  </si>
  <si>
    <t>広島</t>
    <rPh sb="0" eb="2">
      <t>ヒロシマ</t>
    </rPh>
    <phoneticPr fontId="2"/>
  </si>
  <si>
    <t>福　　山</t>
    <rPh sb="0" eb="1">
      <t>フク</t>
    </rPh>
    <rPh sb="3" eb="4">
      <t>ヤマ</t>
    </rPh>
    <phoneticPr fontId="2"/>
  </si>
  <si>
    <t>習志野</t>
    <rPh sb="0" eb="1">
      <t>ナライ</t>
    </rPh>
    <rPh sb="1" eb="2">
      <t>ココロザシ</t>
    </rPh>
    <rPh sb="2" eb="3">
      <t>ノ</t>
    </rPh>
    <phoneticPr fontId="2"/>
  </si>
  <si>
    <t>習志野</t>
    <rPh sb="0" eb="3">
      <t>ナラシノ</t>
    </rPh>
    <phoneticPr fontId="2"/>
  </si>
  <si>
    <t>山口</t>
    <rPh sb="0" eb="2">
      <t>ヤマグチ</t>
    </rPh>
    <phoneticPr fontId="2"/>
  </si>
  <si>
    <t>山　　口</t>
    <rPh sb="0" eb="1">
      <t>ヤマ</t>
    </rPh>
    <rPh sb="3" eb="4">
      <t>クチ</t>
    </rPh>
    <phoneticPr fontId="2"/>
  </si>
  <si>
    <t>市　川</t>
    <rPh sb="0" eb="1">
      <t>シ</t>
    </rPh>
    <phoneticPr fontId="2"/>
  </si>
  <si>
    <t>下　　関</t>
    <rPh sb="0" eb="1">
      <t>シタ</t>
    </rPh>
    <rPh sb="3" eb="4">
      <t>セキ</t>
    </rPh>
    <phoneticPr fontId="2"/>
  </si>
  <si>
    <t>船　橋</t>
    <rPh sb="0" eb="1">
      <t>フネ</t>
    </rPh>
    <phoneticPr fontId="2"/>
  </si>
  <si>
    <t>袖ヶ浦</t>
    <rPh sb="0" eb="1">
      <t>ソデ</t>
    </rPh>
    <rPh sb="2" eb="3">
      <t>ウラ</t>
    </rPh>
    <phoneticPr fontId="2"/>
  </si>
  <si>
    <t>袖ヶ浦</t>
    <phoneticPr fontId="2"/>
  </si>
  <si>
    <t>香　川</t>
    <rPh sb="0" eb="1">
      <t>カオリ</t>
    </rPh>
    <rPh sb="2" eb="3">
      <t>カワ</t>
    </rPh>
    <phoneticPr fontId="2"/>
  </si>
  <si>
    <t>徳　　　島</t>
    <rPh sb="0" eb="1">
      <t>トク</t>
    </rPh>
    <rPh sb="4" eb="5">
      <t>シマ</t>
    </rPh>
    <phoneticPr fontId="2"/>
  </si>
  <si>
    <t>市　原</t>
    <rPh sb="0" eb="1">
      <t>シ</t>
    </rPh>
    <rPh sb="2" eb="3">
      <t>ハラ</t>
    </rPh>
    <phoneticPr fontId="2"/>
  </si>
  <si>
    <t>香川</t>
    <rPh sb="0" eb="1">
      <t>カオリ</t>
    </rPh>
    <rPh sb="1" eb="2">
      <t>カワ</t>
    </rPh>
    <phoneticPr fontId="2"/>
  </si>
  <si>
    <t>香　　川</t>
    <rPh sb="0" eb="1">
      <t>カオリ</t>
    </rPh>
    <rPh sb="3" eb="4">
      <t>カワ</t>
    </rPh>
    <phoneticPr fontId="2"/>
  </si>
  <si>
    <t>高　　松</t>
    <rPh sb="0" eb="1">
      <t>タカ</t>
    </rPh>
    <rPh sb="3" eb="4">
      <t>マツ</t>
    </rPh>
    <phoneticPr fontId="2"/>
  </si>
  <si>
    <t>野　田</t>
    <rPh sb="0" eb="1">
      <t>ノ</t>
    </rPh>
    <rPh sb="2" eb="3">
      <t>タ</t>
    </rPh>
    <phoneticPr fontId="2"/>
  </si>
  <si>
    <t>柏</t>
    <rPh sb="0" eb="1">
      <t>カシワ</t>
    </rPh>
    <phoneticPr fontId="2"/>
  </si>
  <si>
    <t>愛　　　媛</t>
    <rPh sb="0" eb="1">
      <t>アイ</t>
    </rPh>
    <rPh sb="4" eb="5">
      <t>ヒメ</t>
    </rPh>
    <phoneticPr fontId="2"/>
  </si>
  <si>
    <t>松　戸</t>
    <rPh sb="0" eb="1">
      <t>マツ</t>
    </rPh>
    <phoneticPr fontId="2"/>
  </si>
  <si>
    <t>高　　　知</t>
    <rPh sb="0" eb="1">
      <t>タカ</t>
    </rPh>
    <rPh sb="4" eb="5">
      <t>チ</t>
    </rPh>
    <phoneticPr fontId="2"/>
  </si>
  <si>
    <t>東　　京</t>
    <rPh sb="0" eb="1">
      <t>ヒガシ</t>
    </rPh>
    <rPh sb="3" eb="4">
      <t>キョウ</t>
    </rPh>
    <phoneticPr fontId="2"/>
  </si>
  <si>
    <t>東京</t>
    <rPh sb="0" eb="2">
      <t>トウキョウ</t>
    </rPh>
    <phoneticPr fontId="2"/>
  </si>
  <si>
    <t>品　川</t>
    <rPh sb="0" eb="1">
      <t>ヒン</t>
    </rPh>
    <rPh sb="2" eb="3">
      <t>カワ</t>
    </rPh>
    <phoneticPr fontId="2"/>
  </si>
  <si>
    <t>福　　　岡</t>
    <rPh sb="0" eb="1">
      <t>フク</t>
    </rPh>
    <rPh sb="4" eb="5">
      <t>オカ</t>
    </rPh>
    <phoneticPr fontId="2"/>
  </si>
  <si>
    <t>福　岡</t>
    <rPh sb="0" eb="1">
      <t>フク</t>
    </rPh>
    <rPh sb="2" eb="3">
      <t>オカ</t>
    </rPh>
    <phoneticPr fontId="2"/>
  </si>
  <si>
    <t>福　　岡</t>
    <rPh sb="0" eb="1">
      <t>フク</t>
    </rPh>
    <rPh sb="3" eb="4">
      <t>オカ</t>
    </rPh>
    <phoneticPr fontId="2"/>
  </si>
  <si>
    <t>世田谷</t>
    <rPh sb="0" eb="3">
      <t>セタガヤ</t>
    </rPh>
    <phoneticPr fontId="2"/>
  </si>
  <si>
    <t>北 九 州</t>
    <rPh sb="0" eb="1">
      <t>キタ</t>
    </rPh>
    <rPh sb="2" eb="3">
      <t>キュウ</t>
    </rPh>
    <rPh sb="4" eb="5">
      <t>シュウ</t>
    </rPh>
    <phoneticPr fontId="2"/>
  </si>
  <si>
    <t>久 留 米</t>
    <rPh sb="0" eb="1">
      <t>ヒサシ</t>
    </rPh>
    <rPh sb="2" eb="3">
      <t>ドメ</t>
    </rPh>
    <rPh sb="4" eb="5">
      <t>ベイ</t>
    </rPh>
    <phoneticPr fontId="2"/>
  </si>
  <si>
    <t>練　馬</t>
    <rPh sb="0" eb="1">
      <t>ネリ</t>
    </rPh>
    <rPh sb="2" eb="3">
      <t>ウマ</t>
    </rPh>
    <phoneticPr fontId="2"/>
  </si>
  <si>
    <t>筑　　豊</t>
    <rPh sb="0" eb="1">
      <t>チク</t>
    </rPh>
    <rPh sb="3" eb="4">
      <t>トヨ</t>
    </rPh>
    <phoneticPr fontId="2"/>
  </si>
  <si>
    <t>杉　並</t>
    <rPh sb="0" eb="1">
      <t>スギ</t>
    </rPh>
    <rPh sb="2" eb="3">
      <t>ナミ</t>
    </rPh>
    <phoneticPr fontId="2"/>
  </si>
  <si>
    <t>佐　　　賀</t>
    <rPh sb="0" eb="1">
      <t>タスク</t>
    </rPh>
    <rPh sb="4" eb="5">
      <t>ガ</t>
    </rPh>
    <phoneticPr fontId="2"/>
  </si>
  <si>
    <t>板　橋</t>
    <rPh sb="0" eb="1">
      <t>イタ</t>
    </rPh>
    <rPh sb="2" eb="3">
      <t>ハシ</t>
    </rPh>
    <phoneticPr fontId="2"/>
  </si>
  <si>
    <t>長崎</t>
    <rPh sb="0" eb="1">
      <t>チョウ</t>
    </rPh>
    <rPh sb="1" eb="2">
      <t>ザキ</t>
    </rPh>
    <phoneticPr fontId="2"/>
  </si>
  <si>
    <t>長　　崎</t>
    <rPh sb="0" eb="1">
      <t>チョウ</t>
    </rPh>
    <rPh sb="3" eb="4">
      <t>ザキ</t>
    </rPh>
    <phoneticPr fontId="2"/>
  </si>
  <si>
    <t>佐 世 保</t>
    <rPh sb="0" eb="1">
      <t>サ</t>
    </rPh>
    <rPh sb="2" eb="3">
      <t>ヨ</t>
    </rPh>
    <rPh sb="4" eb="5">
      <t>ホ</t>
    </rPh>
    <phoneticPr fontId="2"/>
  </si>
  <si>
    <t>足　立</t>
    <rPh sb="0" eb="1">
      <t>アシ</t>
    </rPh>
    <rPh sb="2" eb="3">
      <t>タテ</t>
    </rPh>
    <phoneticPr fontId="2"/>
  </si>
  <si>
    <t>厳　　原</t>
    <rPh sb="0" eb="1">
      <t>キビ</t>
    </rPh>
    <rPh sb="3" eb="4">
      <t>ハラ</t>
    </rPh>
    <phoneticPr fontId="2"/>
  </si>
  <si>
    <t>江　東</t>
    <rPh sb="0" eb="1">
      <t>エ</t>
    </rPh>
    <rPh sb="2" eb="3">
      <t>ヒガシ</t>
    </rPh>
    <phoneticPr fontId="2"/>
  </si>
  <si>
    <t>熊　　　本</t>
    <rPh sb="0" eb="1">
      <t>クマ</t>
    </rPh>
    <rPh sb="4" eb="5">
      <t>ホン</t>
    </rPh>
    <phoneticPr fontId="2"/>
  </si>
  <si>
    <t>葛　飾</t>
    <rPh sb="0" eb="1">
      <t>クズ</t>
    </rPh>
    <rPh sb="2" eb="3">
      <t>カザリ</t>
    </rPh>
    <phoneticPr fontId="2"/>
  </si>
  <si>
    <t>大　　　分</t>
    <rPh sb="0" eb="1">
      <t>ダイ</t>
    </rPh>
    <rPh sb="4" eb="5">
      <t>ブン</t>
    </rPh>
    <phoneticPr fontId="2"/>
  </si>
  <si>
    <t>宮　　　崎</t>
    <rPh sb="0" eb="1">
      <t>ミヤ</t>
    </rPh>
    <rPh sb="4" eb="5">
      <t>ザキ</t>
    </rPh>
    <phoneticPr fontId="2"/>
  </si>
  <si>
    <t>八 王 子</t>
    <rPh sb="0" eb="1">
      <t>ハチ</t>
    </rPh>
    <rPh sb="2" eb="3">
      <t>オウ</t>
    </rPh>
    <rPh sb="4" eb="5">
      <t>コ</t>
    </rPh>
    <phoneticPr fontId="2"/>
  </si>
  <si>
    <t>鹿児島</t>
    <rPh sb="0" eb="3">
      <t>カゴシマ</t>
    </rPh>
    <phoneticPr fontId="2"/>
  </si>
  <si>
    <t>鹿 児 島</t>
    <rPh sb="0" eb="1">
      <t>シカ</t>
    </rPh>
    <rPh sb="2" eb="3">
      <t>コ</t>
    </rPh>
    <rPh sb="4" eb="5">
      <t>シマ</t>
    </rPh>
    <phoneticPr fontId="2"/>
  </si>
  <si>
    <t>多　　摩</t>
    <rPh sb="0" eb="1">
      <t>タ</t>
    </rPh>
    <rPh sb="3" eb="4">
      <t>マ</t>
    </rPh>
    <phoneticPr fontId="2"/>
  </si>
  <si>
    <t>奄　　美</t>
    <rPh sb="0" eb="1">
      <t>エン</t>
    </rPh>
    <rPh sb="3" eb="4">
      <t>ビ</t>
    </rPh>
    <phoneticPr fontId="2"/>
  </si>
  <si>
    <t>神奈川</t>
    <rPh sb="0" eb="3">
      <t>カナガワ</t>
    </rPh>
    <phoneticPr fontId="2"/>
  </si>
  <si>
    <t>横　浜</t>
    <rPh sb="0" eb="1">
      <t>ヨコ</t>
    </rPh>
    <rPh sb="2" eb="3">
      <t>ハマ</t>
    </rPh>
    <phoneticPr fontId="2"/>
  </si>
  <si>
    <t>川　崎</t>
    <rPh sb="0" eb="1">
      <t>カワ</t>
    </rPh>
    <rPh sb="2" eb="3">
      <t>ザキ</t>
    </rPh>
    <phoneticPr fontId="2"/>
  </si>
  <si>
    <t>沖　縄</t>
    <rPh sb="0" eb="1">
      <t>オキ</t>
    </rPh>
    <rPh sb="2" eb="3">
      <t>ナワ</t>
    </rPh>
    <phoneticPr fontId="2"/>
  </si>
  <si>
    <t>沖　　　縄</t>
    <rPh sb="0" eb="1">
      <t>オキ</t>
    </rPh>
    <rPh sb="4" eb="5">
      <t>ナワ</t>
    </rPh>
    <phoneticPr fontId="2"/>
  </si>
  <si>
    <t>宮　　　古</t>
    <rPh sb="0" eb="1">
      <t>ミヤ</t>
    </rPh>
    <rPh sb="4" eb="5">
      <t>フル</t>
    </rPh>
    <phoneticPr fontId="2"/>
  </si>
  <si>
    <t>湘　　南</t>
    <rPh sb="0" eb="1">
      <t>ショウ</t>
    </rPh>
    <rPh sb="3" eb="4">
      <t>ミナミ</t>
    </rPh>
    <phoneticPr fontId="2"/>
  </si>
  <si>
    <t>八　重　山</t>
    <rPh sb="0" eb="1">
      <t>ハチ</t>
    </rPh>
    <rPh sb="2" eb="3">
      <t>ジュウ</t>
    </rPh>
    <rPh sb="4" eb="5">
      <t>ヤマ</t>
    </rPh>
    <phoneticPr fontId="2"/>
  </si>
  <si>
    <t>相　　模</t>
    <rPh sb="0" eb="1">
      <t>ソウ</t>
    </rPh>
    <rPh sb="3" eb="4">
      <t>ノット</t>
    </rPh>
    <phoneticPr fontId="2"/>
  </si>
  <si>
    <t>山梨</t>
    <rPh sb="0" eb="2">
      <t>ヤマナシ</t>
    </rPh>
    <phoneticPr fontId="2"/>
  </si>
  <si>
    <t>山　　梨</t>
    <rPh sb="0" eb="1">
      <t>ヤマ</t>
    </rPh>
    <rPh sb="3" eb="4">
      <t>ナシ</t>
    </rPh>
    <phoneticPr fontId="2"/>
  </si>
  <si>
    <t>合　　　　　計</t>
    <rPh sb="0" eb="1">
      <t>ゴウ</t>
    </rPh>
    <rPh sb="6" eb="7">
      <t>ケイ</t>
    </rPh>
    <phoneticPr fontId="2"/>
  </si>
  <si>
    <t>富 士 山</t>
    <rPh sb="0" eb="1">
      <t>トミ</t>
    </rPh>
    <rPh sb="2" eb="3">
      <t>シ</t>
    </rPh>
    <rPh sb="4" eb="5">
      <t>サン</t>
    </rPh>
    <phoneticPr fontId="2"/>
  </si>
  <si>
    <t>福岡</t>
    <rPh sb="0" eb="2">
      <t>フクオカ</t>
    </rPh>
    <phoneticPr fontId="2"/>
  </si>
  <si>
    <t>奄美</t>
    <rPh sb="0" eb="2">
      <t>アマミ</t>
    </rPh>
    <phoneticPr fontId="2"/>
  </si>
  <si>
    <t>奄　美</t>
    <rPh sb="0" eb="1">
      <t>エン</t>
    </rPh>
    <rPh sb="2" eb="3">
      <t>ビ</t>
    </rPh>
    <phoneticPr fontId="2"/>
  </si>
  <si>
    <t>（令和　３年　５月末）</t>
    <phoneticPr fontId="2"/>
  </si>
  <si>
    <t>い わ き</t>
    <phoneticPr fontId="2"/>
  </si>
  <si>
    <t>つくば</t>
    <phoneticPr fontId="2"/>
  </si>
  <si>
    <t>な に わ</t>
    <phoneticPr fontId="2"/>
  </si>
  <si>
    <t>と ち ぎ</t>
    <phoneticPr fontId="2"/>
  </si>
  <si>
    <t>袖ヶ浦</t>
    <phoneticPr fontId="2"/>
  </si>
  <si>
    <t>（令和　３年　６月末）</t>
    <phoneticPr fontId="2"/>
  </si>
  <si>
    <t>と ち ぎ</t>
    <phoneticPr fontId="2"/>
  </si>
  <si>
    <t>（令和　３年　７月末）</t>
    <phoneticPr fontId="2"/>
  </si>
  <si>
    <t>（令和　３年　８月末）</t>
    <phoneticPr fontId="2"/>
  </si>
  <si>
    <t>つくば</t>
    <phoneticPr fontId="2"/>
  </si>
  <si>
    <t>な に わ</t>
    <phoneticPr fontId="2"/>
  </si>
  <si>
    <t>と ち ぎ</t>
    <phoneticPr fontId="2"/>
  </si>
  <si>
    <t>（令和　３年　９月末）</t>
    <phoneticPr fontId="2"/>
  </si>
  <si>
    <t>い わ き</t>
    <phoneticPr fontId="2"/>
  </si>
  <si>
    <t>な に わ</t>
    <phoneticPr fontId="2"/>
  </si>
  <si>
    <t>袖ヶ浦</t>
    <phoneticPr fontId="2"/>
  </si>
  <si>
    <t>（令和　３年１０月末）</t>
    <phoneticPr fontId="2"/>
  </si>
  <si>
    <t>い わ き</t>
    <phoneticPr fontId="2"/>
  </si>
  <si>
    <t>つくば</t>
    <phoneticPr fontId="2"/>
  </si>
  <si>
    <t>（令和　３年１１月末）</t>
    <phoneticPr fontId="2"/>
  </si>
  <si>
    <t>な に わ</t>
    <phoneticPr fontId="2"/>
  </si>
  <si>
    <t>袖ヶ浦</t>
    <phoneticPr fontId="2"/>
  </si>
  <si>
    <t>（令和　３年１２月末）</t>
    <phoneticPr fontId="2"/>
  </si>
  <si>
    <t>（令和　４年　１月末）</t>
    <phoneticPr fontId="2"/>
  </si>
  <si>
    <t>い わ き</t>
    <phoneticPr fontId="2"/>
  </si>
  <si>
    <t>つくば</t>
    <phoneticPr fontId="2"/>
  </si>
  <si>
    <t>（令和　４年　２月末）</t>
    <phoneticPr fontId="2"/>
  </si>
  <si>
    <t>つくば</t>
    <phoneticPr fontId="2"/>
  </si>
  <si>
    <t>（令和　４年　３月末）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</si>
</sst>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1" xfId="0" applyFont="1" applyBorder="1" applyAlignment="1"/>
    <xf numFmtId="0" fontId="1" fillId="0" borderId="0" xfId="0" applyFont="1" applyBorder="1"/>
    <xf numFmtId="176" fontId="1" fillId="0" borderId="0" xfId="0" applyNumberFormat="1" applyFont="1" applyAlignment="1"/>
    <xf numFmtId="176" fontId="1" fillId="0" borderId="0" xfId="0" applyNumberFormat="1" applyFont="1"/>
    <xf numFmtId="0" fontId="1" fillId="0" borderId="0" xfId="0" applyFont="1"/>
    <xf numFmtId="0" fontId="4" fillId="0" borderId="2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distributed"/>
    </xf>
    <xf numFmtId="176" fontId="4" fillId="0" borderId="0" xfId="0" applyNumberFormat="1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/>
    <xf numFmtId="0" fontId="4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 shrinkToFit="1"/>
    </xf>
    <xf numFmtId="3" fontId="6" fillId="0" borderId="6" xfId="0" applyNumberFormat="1" applyFont="1" applyBorder="1" applyAlignment="1">
      <alignment horizontal="right" vertical="center" shrinkToFit="1"/>
    </xf>
    <xf numFmtId="3" fontId="6" fillId="0" borderId="7" xfId="0" applyNumberFormat="1" applyFont="1" applyBorder="1" applyAlignment="1">
      <alignment horizontal="right" vertical="center" shrinkToFit="1"/>
    </xf>
    <xf numFmtId="3" fontId="6" fillId="0" borderId="12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3" fontId="6" fillId="0" borderId="24" xfId="0" applyNumberFormat="1" applyFont="1" applyBorder="1" applyAlignment="1">
      <alignment horizontal="right" vertical="center" shrinkToFit="1"/>
    </xf>
    <xf numFmtId="3" fontId="6" fillId="0" borderId="23" xfId="0" applyNumberFormat="1" applyFont="1" applyBorder="1" applyAlignment="1">
      <alignment horizontal="right" vertical="center" shrinkToFit="1"/>
    </xf>
    <xf numFmtId="3" fontId="6" fillId="0" borderId="25" xfId="0" applyNumberFormat="1" applyFont="1" applyBorder="1" applyAlignment="1">
      <alignment horizontal="right" vertical="center" shrinkToFit="1"/>
    </xf>
    <xf numFmtId="3" fontId="6" fillId="0" borderId="26" xfId="0" applyNumberFormat="1" applyFont="1" applyBorder="1" applyAlignment="1">
      <alignment horizontal="right" vertical="center" shrinkToFit="1"/>
    </xf>
    <xf numFmtId="0" fontId="6" fillId="0" borderId="25" xfId="0" applyFont="1" applyFill="1" applyBorder="1" applyAlignment="1">
      <alignment horizontal="center" vertical="center"/>
    </xf>
    <xf numFmtId="3" fontId="6" fillId="0" borderId="36" xfId="0" applyNumberFormat="1" applyFont="1" applyBorder="1" applyAlignment="1">
      <alignment horizontal="right" vertical="center" shrinkToFit="1"/>
    </xf>
    <xf numFmtId="3" fontId="6" fillId="0" borderId="22" xfId="0" applyNumberFormat="1" applyFont="1" applyBorder="1" applyAlignment="1">
      <alignment horizontal="right" vertical="center" shrinkToFit="1"/>
    </xf>
    <xf numFmtId="3" fontId="6" fillId="0" borderId="39" xfId="0" applyNumberFormat="1" applyFont="1" applyBorder="1" applyAlignment="1">
      <alignment horizontal="right" vertical="center" shrinkToFit="1"/>
    </xf>
    <xf numFmtId="3" fontId="6" fillId="0" borderId="16" xfId="0" applyNumberFormat="1" applyFont="1" applyBorder="1" applyAlignment="1">
      <alignment horizontal="right" vertical="center" shrinkToFit="1"/>
    </xf>
    <xf numFmtId="3" fontId="6" fillId="0" borderId="45" xfId="0" applyNumberFormat="1" applyFont="1" applyBorder="1" applyAlignment="1">
      <alignment horizontal="right" vertical="center" shrinkToFit="1"/>
    </xf>
    <xf numFmtId="3" fontId="6" fillId="0" borderId="18" xfId="0" applyNumberFormat="1" applyFont="1" applyBorder="1" applyAlignment="1">
      <alignment horizontal="right" vertical="center" shrinkToFit="1"/>
    </xf>
    <xf numFmtId="3" fontId="6" fillId="0" borderId="17" xfId="0" applyNumberFormat="1" applyFont="1" applyBorder="1" applyAlignment="1">
      <alignment horizontal="right" vertical="center" shrinkToFit="1"/>
    </xf>
    <xf numFmtId="3" fontId="6" fillId="0" borderId="46" xfId="0" applyNumberFormat="1" applyFont="1" applyBorder="1" applyAlignment="1">
      <alignment horizontal="right" vertical="center" shrinkToFit="1"/>
    </xf>
    <xf numFmtId="3" fontId="6" fillId="0" borderId="47" xfId="0" applyNumberFormat="1" applyFont="1" applyBorder="1" applyAlignment="1">
      <alignment horizontal="right" vertical="center" shrinkToFit="1"/>
    </xf>
    <xf numFmtId="3" fontId="6" fillId="0" borderId="3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vertical="center" textRotation="255"/>
    </xf>
    <xf numFmtId="0" fontId="4" fillId="0" borderId="2" xfId="0" applyFont="1" applyBorder="1" applyAlignment="1">
      <alignment vertical="center" textRotation="255"/>
    </xf>
    <xf numFmtId="3" fontId="6" fillId="0" borderId="42" xfId="0" applyNumberFormat="1" applyFont="1" applyBorder="1" applyAlignment="1">
      <alignment horizontal="right" vertical="center" shrinkToFit="1"/>
    </xf>
    <xf numFmtId="3" fontId="6" fillId="0" borderId="44" xfId="0" applyNumberFormat="1" applyFont="1" applyBorder="1" applyAlignment="1">
      <alignment horizontal="right" vertical="center" shrinkToFit="1"/>
    </xf>
    <xf numFmtId="3" fontId="6" fillId="0" borderId="34" xfId="0" applyNumberFormat="1" applyFont="1" applyBorder="1" applyAlignment="1">
      <alignment horizontal="right" vertical="center" shrinkToFit="1"/>
    </xf>
    <xf numFmtId="3" fontId="6" fillId="0" borderId="35" xfId="0" applyNumberFormat="1" applyFont="1" applyBorder="1" applyAlignment="1">
      <alignment horizontal="right" vertical="center" shrinkToFit="1"/>
    </xf>
    <xf numFmtId="3" fontId="6" fillId="0" borderId="53" xfId="0" applyNumberFormat="1" applyFont="1" applyBorder="1" applyAlignment="1">
      <alignment horizontal="right" vertical="center" shrinkToFit="1"/>
    </xf>
    <xf numFmtId="3" fontId="6" fillId="0" borderId="54" xfId="0" applyNumberFormat="1" applyFont="1" applyBorder="1" applyAlignment="1">
      <alignment horizontal="right" vertical="center" shrinkToFit="1"/>
    </xf>
    <xf numFmtId="0" fontId="6" fillId="0" borderId="0" xfId="0" applyFont="1"/>
    <xf numFmtId="3" fontId="6" fillId="0" borderId="33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vertical="center" textRotation="255"/>
    </xf>
    <xf numFmtId="3" fontId="6" fillId="0" borderId="55" xfId="0" applyNumberFormat="1" applyFont="1" applyBorder="1" applyAlignment="1">
      <alignment horizontal="right" vertical="center" shrinkToFit="1"/>
    </xf>
    <xf numFmtId="0" fontId="4" fillId="0" borderId="0" xfId="0" applyFont="1" applyAlignment="1"/>
    <xf numFmtId="0" fontId="1" fillId="0" borderId="0" xfId="0" applyFont="1" applyAlignment="1"/>
    <xf numFmtId="3" fontId="6" fillId="0" borderId="29" xfId="0" applyNumberFormat="1" applyFont="1" applyBorder="1" applyAlignment="1">
      <alignment horizontal="right" vertical="center" shrinkToFit="1"/>
    </xf>
    <xf numFmtId="3" fontId="6" fillId="0" borderId="61" xfId="0" applyNumberFormat="1" applyFont="1" applyBorder="1" applyAlignment="1">
      <alignment horizontal="right" vertical="center" shrinkToFit="1"/>
    </xf>
    <xf numFmtId="3" fontId="6" fillId="0" borderId="19" xfId="0" applyNumberFormat="1" applyFont="1" applyBorder="1" applyAlignment="1">
      <alignment horizontal="right" vertical="center" shrinkToFit="1"/>
    </xf>
    <xf numFmtId="3" fontId="6" fillId="0" borderId="41" xfId="0" applyNumberFormat="1" applyFont="1" applyBorder="1" applyAlignment="1">
      <alignment horizontal="right" vertical="center" shrinkToFit="1"/>
    </xf>
    <xf numFmtId="3" fontId="6" fillId="0" borderId="62" xfId="0" applyNumberFormat="1" applyFont="1" applyBorder="1" applyAlignment="1">
      <alignment horizontal="right" vertical="center" shrinkToFit="1"/>
    </xf>
    <xf numFmtId="0" fontId="6" fillId="0" borderId="0" xfId="0" applyFont="1" applyAlignment="1"/>
    <xf numFmtId="0" fontId="6" fillId="0" borderId="0" xfId="0" applyFont="1" applyAlignment="1">
      <alignment horizontal="distributed"/>
    </xf>
    <xf numFmtId="176" fontId="6" fillId="0" borderId="0" xfId="0" applyNumberFormat="1" applyFont="1"/>
    <xf numFmtId="0" fontId="4" fillId="0" borderId="0" xfId="0" applyFont="1" applyAlignment="1">
      <alignment horizontal="distributed"/>
    </xf>
    <xf numFmtId="176" fontId="4" fillId="0" borderId="0" xfId="0" applyNumberFormat="1" applyFont="1"/>
    <xf numFmtId="0" fontId="6" fillId="0" borderId="8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/>
    </xf>
    <xf numFmtId="176" fontId="6" fillId="0" borderId="8" xfId="0" applyNumberFormat="1" applyFont="1" applyBorder="1"/>
    <xf numFmtId="0" fontId="1" fillId="0" borderId="0" xfId="0" applyFont="1" applyAlignment="1">
      <alignment horizontal="distributed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textRotation="255"/>
    </xf>
    <xf numFmtId="0" fontId="6" fillId="0" borderId="22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20" xfId="0" applyFont="1" applyFill="1" applyBorder="1" applyAlignment="1">
      <alignment horizontal="center" vertical="center" textRotation="255"/>
    </xf>
    <xf numFmtId="0" fontId="6" fillId="0" borderId="41" xfId="0" applyFont="1" applyFill="1" applyBorder="1" applyAlignment="1">
      <alignment horizontal="center" vertical="center" textRotation="255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textRotation="255"/>
    </xf>
    <xf numFmtId="0" fontId="6" fillId="0" borderId="30" xfId="0" applyFont="1" applyFill="1" applyBorder="1" applyAlignment="1">
      <alignment horizontal="center" vertical="center" textRotation="255"/>
    </xf>
    <xf numFmtId="0" fontId="6" fillId="0" borderId="35" xfId="0" applyFont="1" applyFill="1" applyBorder="1" applyAlignment="1">
      <alignment horizontal="center" vertical="center" textRotation="255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textRotation="255"/>
    </xf>
    <xf numFmtId="0" fontId="6" fillId="0" borderId="21" xfId="0" applyFont="1" applyFill="1" applyBorder="1" applyAlignment="1">
      <alignment horizontal="center" vertical="center" textRotation="255"/>
    </xf>
    <xf numFmtId="0" fontId="6" fillId="0" borderId="34" xfId="0" applyFont="1" applyFill="1" applyBorder="1" applyAlignment="1">
      <alignment horizontal="center" vertical="center" textRotation="255"/>
    </xf>
    <xf numFmtId="0" fontId="6" fillId="0" borderId="23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5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textRotation="255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textRotation="255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41" xfId="0" applyFont="1" applyBorder="1" applyAlignment="1">
      <alignment horizontal="center" vertical="center" textRotation="255"/>
    </xf>
    <xf numFmtId="0" fontId="2" fillId="0" borderId="23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40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abSelected="1" topLeftCell="B1" zoomScaleNormal="100" zoomScaleSheetLayoutView="120" workbookViewId="0">
      <selection activeCell="B1" sqref="B1:L1"/>
    </sheetView>
  </sheetViews>
  <sheetFormatPr defaultRowHeight="11.25" x14ac:dyDescent="0.15"/>
  <cols>
    <col min="1" max="1" width="0.25" style="59" hidden="1" customWidth="1"/>
    <col min="2" max="2" width="2.75" style="59" customWidth="1"/>
    <col min="3" max="3" width="3.125" style="59" customWidth="1"/>
    <col min="4" max="4" width="3.125" style="74" customWidth="1"/>
    <col min="5" max="5" width="6.625" style="74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59" customWidth="1"/>
    <col min="15" max="15" width="3.125" style="59" customWidth="1"/>
    <col min="16" max="16" width="3.125" style="74" customWidth="1"/>
    <col min="17" max="17" width="6.625" style="74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1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29" t="s">
        <v>2</v>
      </c>
      <c r="G4" s="130"/>
      <c r="H4" s="131"/>
      <c r="I4" s="132" t="s">
        <v>3</v>
      </c>
      <c r="J4" s="133" t="s">
        <v>4</v>
      </c>
      <c r="K4" s="129" t="s">
        <v>5</v>
      </c>
      <c r="L4" s="134"/>
      <c r="M4" s="17"/>
      <c r="N4" s="86" t="s">
        <v>6</v>
      </c>
      <c r="O4" s="108" t="s">
        <v>7</v>
      </c>
      <c r="P4" s="125" t="s">
        <v>6</v>
      </c>
      <c r="Q4" s="126"/>
      <c r="R4" s="18">
        <v>111822</v>
      </c>
      <c r="S4" s="19">
        <v>5</v>
      </c>
      <c r="T4" s="20">
        <f t="shared" ref="T4:T15" si="0">SUM(R4:S4)</f>
        <v>111827</v>
      </c>
      <c r="U4" s="21">
        <v>377144</v>
      </c>
      <c r="V4" s="21">
        <v>2242</v>
      </c>
      <c r="W4" s="18">
        <v>2363</v>
      </c>
      <c r="X4" s="20">
        <f t="shared" ref="X4:X77" si="1">SUM(T4:V4)</f>
        <v>491213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32"/>
      <c r="J5" s="133"/>
      <c r="K5" s="26" t="s">
        <v>11</v>
      </c>
      <c r="L5" s="29"/>
      <c r="M5" s="17"/>
      <c r="N5" s="87"/>
      <c r="O5" s="105"/>
      <c r="P5" s="96" t="s">
        <v>12</v>
      </c>
      <c r="Q5" s="30" t="s">
        <v>13</v>
      </c>
      <c r="R5" s="31">
        <v>63980</v>
      </c>
      <c r="S5" s="32">
        <v>5</v>
      </c>
      <c r="T5" s="33">
        <f t="shared" si="0"/>
        <v>63985</v>
      </c>
      <c r="U5" s="34">
        <v>167785</v>
      </c>
      <c r="V5" s="34">
        <v>1143</v>
      </c>
      <c r="W5" s="31">
        <v>1046</v>
      </c>
      <c r="X5" s="33">
        <f t="shared" si="1"/>
        <v>232913</v>
      </c>
    </row>
    <row r="6" spans="1:24" s="22" customFormat="1" ht="7.5" customHeight="1" x14ac:dyDescent="0.15">
      <c r="A6" s="13"/>
      <c r="B6" s="86" t="s">
        <v>14</v>
      </c>
      <c r="C6" s="89" t="s">
        <v>15</v>
      </c>
      <c r="D6" s="90"/>
      <c r="E6" s="91"/>
      <c r="F6" s="18">
        <v>87637</v>
      </c>
      <c r="G6" s="19">
        <v>10</v>
      </c>
      <c r="H6" s="20">
        <f t="shared" ref="H6:H51" si="2">SUM(F6:G6)</f>
        <v>87647</v>
      </c>
      <c r="I6" s="21">
        <v>395168</v>
      </c>
      <c r="J6" s="21">
        <v>3612</v>
      </c>
      <c r="K6" s="18">
        <v>9258</v>
      </c>
      <c r="L6" s="20">
        <f t="shared" ref="L6:L51" si="3">SUM(H6:J6)</f>
        <v>486427</v>
      </c>
      <c r="M6" s="17"/>
      <c r="N6" s="87"/>
      <c r="O6" s="105"/>
      <c r="P6" s="97"/>
      <c r="Q6" s="35" t="s">
        <v>16</v>
      </c>
      <c r="R6" s="31">
        <v>31179</v>
      </c>
      <c r="S6" s="32">
        <v>2</v>
      </c>
      <c r="T6" s="33">
        <f t="shared" si="0"/>
        <v>31181</v>
      </c>
      <c r="U6" s="34">
        <v>77455</v>
      </c>
      <c r="V6" s="34">
        <v>376</v>
      </c>
      <c r="W6" s="31">
        <v>491</v>
      </c>
      <c r="X6" s="33">
        <f t="shared" si="1"/>
        <v>109012</v>
      </c>
    </row>
    <row r="7" spans="1:24" s="22" customFormat="1" ht="7.5" customHeight="1" x14ac:dyDescent="0.15">
      <c r="A7" s="13"/>
      <c r="B7" s="87"/>
      <c r="C7" s="92" t="s">
        <v>17</v>
      </c>
      <c r="D7" s="93"/>
      <c r="E7" s="94"/>
      <c r="F7" s="31">
        <v>27958</v>
      </c>
      <c r="G7" s="32">
        <v>0</v>
      </c>
      <c r="H7" s="33">
        <f t="shared" si="2"/>
        <v>27958</v>
      </c>
      <c r="I7" s="34">
        <v>96040</v>
      </c>
      <c r="J7" s="34">
        <v>514</v>
      </c>
      <c r="K7" s="31">
        <v>892</v>
      </c>
      <c r="L7" s="33">
        <f t="shared" si="3"/>
        <v>124512</v>
      </c>
      <c r="M7" s="17"/>
      <c r="N7" s="87"/>
      <c r="O7" s="106"/>
      <c r="P7" s="98"/>
      <c r="Q7" s="35" t="s">
        <v>10</v>
      </c>
      <c r="R7" s="31">
        <f>SUM(R5:R6)</f>
        <v>95159</v>
      </c>
      <c r="S7" s="32">
        <f>SUM(S5:S6)</f>
        <v>7</v>
      </c>
      <c r="T7" s="33">
        <f t="shared" si="0"/>
        <v>95166</v>
      </c>
      <c r="U7" s="34">
        <f t="shared" ref="U7:W7" si="4">SUM(U5:U6)</f>
        <v>245240</v>
      </c>
      <c r="V7" s="34">
        <f t="shared" si="4"/>
        <v>1519</v>
      </c>
      <c r="W7" s="31">
        <f t="shared" si="4"/>
        <v>1537</v>
      </c>
      <c r="X7" s="33">
        <f t="shared" si="1"/>
        <v>341925</v>
      </c>
    </row>
    <row r="8" spans="1:24" s="22" customFormat="1" ht="7.5" customHeight="1" x14ac:dyDescent="0.15">
      <c r="A8" s="13"/>
      <c r="B8" s="87"/>
      <c r="C8" s="92" t="s">
        <v>18</v>
      </c>
      <c r="D8" s="93"/>
      <c r="E8" s="94"/>
      <c r="F8" s="31">
        <v>40903</v>
      </c>
      <c r="G8" s="32">
        <v>4</v>
      </c>
      <c r="H8" s="33">
        <f t="shared" si="2"/>
        <v>40907</v>
      </c>
      <c r="I8" s="34">
        <v>122622</v>
      </c>
      <c r="J8" s="34">
        <v>873</v>
      </c>
      <c r="K8" s="31">
        <v>1647</v>
      </c>
      <c r="L8" s="33">
        <f t="shared" si="3"/>
        <v>164402</v>
      </c>
      <c r="M8" s="17"/>
      <c r="N8" s="87"/>
      <c r="O8" s="127" t="s">
        <v>19</v>
      </c>
      <c r="P8" s="99"/>
      <c r="Q8" s="100"/>
      <c r="R8" s="31">
        <v>82920</v>
      </c>
      <c r="S8" s="32">
        <v>9</v>
      </c>
      <c r="T8" s="33">
        <f t="shared" si="0"/>
        <v>82929</v>
      </c>
      <c r="U8" s="34">
        <v>287046</v>
      </c>
      <c r="V8" s="34">
        <v>1255</v>
      </c>
      <c r="W8" s="31">
        <v>1938</v>
      </c>
      <c r="X8" s="33">
        <f t="shared" si="1"/>
        <v>371230</v>
      </c>
    </row>
    <row r="9" spans="1:24" s="22" customFormat="1" ht="7.5" customHeight="1" x14ac:dyDescent="0.15">
      <c r="A9" s="13"/>
      <c r="B9" s="87"/>
      <c r="C9" s="104" t="s">
        <v>20</v>
      </c>
      <c r="D9" s="95" t="s">
        <v>21</v>
      </c>
      <c r="E9" s="94"/>
      <c r="F9" s="31">
        <v>21684</v>
      </c>
      <c r="G9" s="32">
        <v>2</v>
      </c>
      <c r="H9" s="33">
        <f t="shared" si="2"/>
        <v>21686</v>
      </c>
      <c r="I9" s="34">
        <v>57069</v>
      </c>
      <c r="J9" s="34">
        <v>298</v>
      </c>
      <c r="K9" s="31">
        <v>572</v>
      </c>
      <c r="L9" s="33">
        <f t="shared" si="3"/>
        <v>79053</v>
      </c>
      <c r="M9" s="17"/>
      <c r="N9" s="87"/>
      <c r="O9" s="79" t="s">
        <v>22</v>
      </c>
      <c r="P9" s="99" t="s">
        <v>23</v>
      </c>
      <c r="Q9" s="100"/>
      <c r="R9" s="31">
        <v>54714</v>
      </c>
      <c r="S9" s="32">
        <v>4</v>
      </c>
      <c r="T9" s="33">
        <f t="shared" si="0"/>
        <v>54718</v>
      </c>
      <c r="U9" s="34">
        <v>150523</v>
      </c>
      <c r="V9" s="34">
        <v>772</v>
      </c>
      <c r="W9" s="31">
        <v>1029</v>
      </c>
      <c r="X9" s="33">
        <f t="shared" si="1"/>
        <v>206013</v>
      </c>
    </row>
    <row r="10" spans="1:24" s="22" customFormat="1" ht="7.5" customHeight="1" x14ac:dyDescent="0.15">
      <c r="A10" s="13"/>
      <c r="B10" s="87"/>
      <c r="C10" s="105"/>
      <c r="D10" s="99" t="s">
        <v>24</v>
      </c>
      <c r="E10" s="100"/>
      <c r="F10" s="31">
        <v>5983</v>
      </c>
      <c r="G10" s="32">
        <v>1</v>
      </c>
      <c r="H10" s="33">
        <f>SUM(F10:G10)</f>
        <v>5984</v>
      </c>
      <c r="I10" s="34">
        <v>36483</v>
      </c>
      <c r="J10" s="34">
        <v>202</v>
      </c>
      <c r="K10" s="31">
        <v>338</v>
      </c>
      <c r="L10" s="33">
        <f>SUM(H10:J10)</f>
        <v>42669</v>
      </c>
      <c r="M10" s="17"/>
      <c r="N10" s="87"/>
      <c r="O10" s="79"/>
      <c r="P10" s="99" t="s">
        <v>25</v>
      </c>
      <c r="Q10" s="100"/>
      <c r="R10" s="31">
        <v>27328</v>
      </c>
      <c r="S10" s="32">
        <v>14</v>
      </c>
      <c r="T10" s="33">
        <f t="shared" si="0"/>
        <v>27342</v>
      </c>
      <c r="U10" s="31">
        <v>125147</v>
      </c>
      <c r="V10" s="31">
        <v>792</v>
      </c>
      <c r="W10" s="31">
        <v>1362</v>
      </c>
      <c r="X10" s="33">
        <f t="shared" si="1"/>
        <v>153281</v>
      </c>
    </row>
    <row r="11" spans="1:24" s="22" customFormat="1" ht="7.5" customHeight="1" x14ac:dyDescent="0.15">
      <c r="A11" s="13"/>
      <c r="B11" s="87"/>
      <c r="C11" s="106"/>
      <c r="D11" s="99" t="s">
        <v>10</v>
      </c>
      <c r="E11" s="100"/>
      <c r="F11" s="31">
        <f>SUM(F9:F10)</f>
        <v>27667</v>
      </c>
      <c r="G11" s="32">
        <f>SUM(G9:G10)</f>
        <v>3</v>
      </c>
      <c r="H11" s="33">
        <f>SUM(F11:G11)</f>
        <v>27670</v>
      </c>
      <c r="I11" s="34">
        <f t="shared" ref="I11:K11" si="5">SUM(I9:I10)</f>
        <v>93552</v>
      </c>
      <c r="J11" s="34">
        <f t="shared" si="5"/>
        <v>500</v>
      </c>
      <c r="K11" s="31">
        <f t="shared" si="5"/>
        <v>910</v>
      </c>
      <c r="L11" s="33">
        <f>SUM(H11:J11)</f>
        <v>121722</v>
      </c>
      <c r="M11" s="17"/>
      <c r="N11" s="87"/>
      <c r="O11" s="79"/>
      <c r="P11" s="99" t="s">
        <v>10</v>
      </c>
      <c r="Q11" s="100"/>
      <c r="R11" s="31">
        <f>SUM(R9:R10)</f>
        <v>82042</v>
      </c>
      <c r="S11" s="32">
        <f>SUM(S9:S10)</f>
        <v>18</v>
      </c>
      <c r="T11" s="33">
        <f t="shared" si="0"/>
        <v>82060</v>
      </c>
      <c r="U11" s="34">
        <f t="shared" ref="U11:W11" si="6">SUM(U9:U10)</f>
        <v>275670</v>
      </c>
      <c r="V11" s="34">
        <f t="shared" si="6"/>
        <v>1564</v>
      </c>
      <c r="W11" s="31">
        <f t="shared" si="6"/>
        <v>2391</v>
      </c>
      <c r="X11" s="33">
        <f t="shared" si="1"/>
        <v>359294</v>
      </c>
    </row>
    <row r="12" spans="1:24" s="22" customFormat="1" ht="7.5" customHeight="1" x14ac:dyDescent="0.15">
      <c r="A12" s="13"/>
      <c r="B12" s="87"/>
      <c r="C12" s="115" t="s">
        <v>26</v>
      </c>
      <c r="D12" s="95" t="s">
        <v>27</v>
      </c>
      <c r="E12" s="94"/>
      <c r="F12" s="31">
        <v>16061</v>
      </c>
      <c r="G12" s="32">
        <v>0</v>
      </c>
      <c r="H12" s="33">
        <f t="shared" si="2"/>
        <v>16061</v>
      </c>
      <c r="I12" s="34">
        <v>58343</v>
      </c>
      <c r="J12" s="34">
        <v>311</v>
      </c>
      <c r="K12" s="31">
        <v>597</v>
      </c>
      <c r="L12" s="33">
        <f t="shared" si="3"/>
        <v>74715</v>
      </c>
      <c r="M12" s="17"/>
      <c r="N12" s="87"/>
      <c r="O12" s="79" t="s">
        <v>28</v>
      </c>
      <c r="P12" s="99" t="s">
        <v>29</v>
      </c>
      <c r="Q12" s="100"/>
      <c r="R12" s="31">
        <v>150361</v>
      </c>
      <c r="S12" s="32">
        <v>31</v>
      </c>
      <c r="T12" s="33">
        <f t="shared" si="0"/>
        <v>150392</v>
      </c>
      <c r="U12" s="34">
        <v>287936</v>
      </c>
      <c r="V12" s="34">
        <v>2097</v>
      </c>
      <c r="W12" s="31">
        <v>2441</v>
      </c>
      <c r="X12" s="33">
        <f t="shared" si="1"/>
        <v>440425</v>
      </c>
    </row>
    <row r="13" spans="1:24" s="22" customFormat="1" ht="7.5" customHeight="1" x14ac:dyDescent="0.15">
      <c r="A13" s="13"/>
      <c r="B13" s="87"/>
      <c r="C13" s="135"/>
      <c r="D13" s="95" t="s">
        <v>30</v>
      </c>
      <c r="E13" s="94"/>
      <c r="F13" s="31">
        <v>5541</v>
      </c>
      <c r="G13" s="32">
        <v>0</v>
      </c>
      <c r="H13" s="33">
        <f t="shared" si="2"/>
        <v>5541</v>
      </c>
      <c r="I13" s="34">
        <v>10283</v>
      </c>
      <c r="J13" s="34">
        <v>79</v>
      </c>
      <c r="K13" s="31">
        <v>131</v>
      </c>
      <c r="L13" s="33">
        <f t="shared" si="3"/>
        <v>15903</v>
      </c>
      <c r="M13" s="17"/>
      <c r="N13" s="87"/>
      <c r="O13" s="79"/>
      <c r="P13" s="107" t="s">
        <v>31</v>
      </c>
      <c r="Q13" s="35" t="s">
        <v>32</v>
      </c>
      <c r="R13" s="36">
        <v>124345</v>
      </c>
      <c r="S13" s="37">
        <v>22</v>
      </c>
      <c r="T13" s="33">
        <f t="shared" si="0"/>
        <v>124367</v>
      </c>
      <c r="U13" s="38">
        <v>238967</v>
      </c>
      <c r="V13" s="38">
        <v>1698</v>
      </c>
      <c r="W13" s="36">
        <v>2227</v>
      </c>
      <c r="X13" s="33">
        <f t="shared" si="1"/>
        <v>365032</v>
      </c>
    </row>
    <row r="14" spans="1:24" s="22" customFormat="1" ht="7.5" customHeight="1" x14ac:dyDescent="0.15">
      <c r="A14" s="13"/>
      <c r="B14" s="87"/>
      <c r="C14" s="136"/>
      <c r="D14" s="99" t="s">
        <v>10</v>
      </c>
      <c r="E14" s="100"/>
      <c r="F14" s="31">
        <f>SUM(F12:F13)</f>
        <v>21602</v>
      </c>
      <c r="G14" s="32">
        <f>SUM(G12:G13)</f>
        <v>0</v>
      </c>
      <c r="H14" s="33">
        <f t="shared" si="2"/>
        <v>21602</v>
      </c>
      <c r="I14" s="34">
        <f t="shared" ref="I14:K14" si="7">SUM(I12:I13)</f>
        <v>68626</v>
      </c>
      <c r="J14" s="34">
        <f t="shared" si="7"/>
        <v>390</v>
      </c>
      <c r="K14" s="31">
        <f t="shared" si="7"/>
        <v>728</v>
      </c>
      <c r="L14" s="33">
        <f t="shared" si="3"/>
        <v>90618</v>
      </c>
      <c r="M14" s="17"/>
      <c r="N14" s="87"/>
      <c r="O14" s="79"/>
      <c r="P14" s="124"/>
      <c r="Q14" s="35" t="s">
        <v>33</v>
      </c>
      <c r="R14" s="36">
        <v>25341</v>
      </c>
      <c r="S14" s="37">
        <v>5</v>
      </c>
      <c r="T14" s="33">
        <f t="shared" si="0"/>
        <v>25346</v>
      </c>
      <c r="U14" s="38">
        <v>57217</v>
      </c>
      <c r="V14" s="38">
        <v>370</v>
      </c>
      <c r="W14" s="36">
        <v>508</v>
      </c>
      <c r="X14" s="33">
        <f t="shared" si="1"/>
        <v>82933</v>
      </c>
    </row>
    <row r="15" spans="1:24" s="22" customFormat="1" ht="7.5" customHeight="1" x14ac:dyDescent="0.15">
      <c r="A15" s="13"/>
      <c r="B15" s="87"/>
      <c r="C15" s="92" t="s">
        <v>34</v>
      </c>
      <c r="D15" s="93"/>
      <c r="E15" s="94"/>
      <c r="F15" s="31">
        <v>26523</v>
      </c>
      <c r="G15" s="32">
        <v>2</v>
      </c>
      <c r="H15" s="33">
        <f t="shared" si="2"/>
        <v>26525</v>
      </c>
      <c r="I15" s="34">
        <v>78122</v>
      </c>
      <c r="J15" s="34">
        <v>384</v>
      </c>
      <c r="K15" s="31">
        <v>843</v>
      </c>
      <c r="L15" s="33">
        <f t="shared" si="3"/>
        <v>105031</v>
      </c>
      <c r="M15" s="17"/>
      <c r="N15" s="87"/>
      <c r="O15" s="79"/>
      <c r="P15" s="124"/>
      <c r="Q15" s="35" t="s">
        <v>10</v>
      </c>
      <c r="R15" s="31">
        <f>SUM(R13:R14)</f>
        <v>149686</v>
      </c>
      <c r="S15" s="32">
        <f>SUM(S13:S14)</f>
        <v>27</v>
      </c>
      <c r="T15" s="33">
        <f t="shared" si="0"/>
        <v>149713</v>
      </c>
      <c r="U15" s="34">
        <f>SUM(U13:U14)</f>
        <v>296184</v>
      </c>
      <c r="V15" s="34">
        <f t="shared" ref="V15:W15" si="8">SUM(V13:V14)</f>
        <v>2068</v>
      </c>
      <c r="W15" s="31">
        <f t="shared" si="8"/>
        <v>2735</v>
      </c>
      <c r="X15" s="33">
        <f t="shared" si="1"/>
        <v>447965</v>
      </c>
    </row>
    <row r="16" spans="1:24" s="22" customFormat="1" ht="7.5" customHeight="1" x14ac:dyDescent="0.15">
      <c r="A16" s="13"/>
      <c r="B16" s="87"/>
      <c r="C16" s="115" t="s">
        <v>35</v>
      </c>
      <c r="D16" s="95" t="s">
        <v>36</v>
      </c>
      <c r="E16" s="94"/>
      <c r="F16" s="31">
        <v>21686</v>
      </c>
      <c r="G16" s="32">
        <v>3</v>
      </c>
      <c r="H16" s="33">
        <f t="shared" si="2"/>
        <v>21689</v>
      </c>
      <c r="I16" s="34">
        <v>59186</v>
      </c>
      <c r="J16" s="34">
        <v>372</v>
      </c>
      <c r="K16" s="31">
        <v>676</v>
      </c>
      <c r="L16" s="33">
        <f t="shared" si="3"/>
        <v>81247</v>
      </c>
      <c r="M16" s="17"/>
      <c r="N16" s="88"/>
      <c r="O16" s="83" t="s">
        <v>37</v>
      </c>
      <c r="P16" s="84"/>
      <c r="Q16" s="85"/>
      <c r="R16" s="39">
        <f>SUM(R4,R11:R12,R15,R7:R8)</f>
        <v>671990</v>
      </c>
      <c r="S16" s="40">
        <f>SUM(S4,S11:S12,S15,S7:S8)</f>
        <v>97</v>
      </c>
      <c r="T16" s="41">
        <f t="shared" ref="T16" si="9">SUM(R16:S16)</f>
        <v>672087</v>
      </c>
      <c r="U16" s="39">
        <f t="shared" ref="U16:W16" si="10">SUM(U4,U11:U12,U15,U7:U8)</f>
        <v>1769220</v>
      </c>
      <c r="V16" s="39">
        <f t="shared" si="10"/>
        <v>10745</v>
      </c>
      <c r="W16" s="39">
        <f t="shared" si="10"/>
        <v>13405</v>
      </c>
      <c r="X16" s="41">
        <f t="shared" ref="X16" si="11">SUM(T16:V16)</f>
        <v>2452052</v>
      </c>
    </row>
    <row r="17" spans="1:24" s="22" customFormat="1" ht="7.5" customHeight="1" x14ac:dyDescent="0.15">
      <c r="A17" s="13"/>
      <c r="B17" s="87"/>
      <c r="C17" s="135"/>
      <c r="D17" s="95" t="s">
        <v>30</v>
      </c>
      <c r="E17" s="94"/>
      <c r="F17" s="31">
        <v>2783</v>
      </c>
      <c r="G17" s="32">
        <v>0</v>
      </c>
      <c r="H17" s="33">
        <f t="shared" si="2"/>
        <v>2783</v>
      </c>
      <c r="I17" s="34">
        <v>4401</v>
      </c>
      <c r="J17" s="34">
        <v>40</v>
      </c>
      <c r="K17" s="31">
        <v>57</v>
      </c>
      <c r="L17" s="33">
        <f t="shared" si="3"/>
        <v>7224</v>
      </c>
      <c r="M17" s="17"/>
      <c r="N17" s="86" t="s">
        <v>38</v>
      </c>
      <c r="O17" s="89" t="s">
        <v>39</v>
      </c>
      <c r="P17" s="90"/>
      <c r="Q17" s="91"/>
      <c r="R17" s="31">
        <v>77974</v>
      </c>
      <c r="S17" s="32">
        <v>4</v>
      </c>
      <c r="T17" s="33">
        <f t="shared" ref="T17:T88" si="12">SUM(R17:S17)</f>
        <v>77978</v>
      </c>
      <c r="U17" s="34">
        <v>209352</v>
      </c>
      <c r="V17" s="34">
        <v>1200</v>
      </c>
      <c r="W17" s="31">
        <v>1287</v>
      </c>
      <c r="X17" s="33">
        <f t="shared" si="1"/>
        <v>288530</v>
      </c>
    </row>
    <row r="18" spans="1:24" s="22" customFormat="1" ht="7.5" customHeight="1" x14ac:dyDescent="0.15">
      <c r="A18" s="13"/>
      <c r="B18" s="87"/>
      <c r="C18" s="136"/>
      <c r="D18" s="99" t="s">
        <v>10</v>
      </c>
      <c r="E18" s="100"/>
      <c r="F18" s="31">
        <f>SUM(F16:F17)</f>
        <v>24469</v>
      </c>
      <c r="G18" s="32">
        <f>SUM(G16:G17)</f>
        <v>3</v>
      </c>
      <c r="H18" s="33">
        <f t="shared" si="2"/>
        <v>24472</v>
      </c>
      <c r="I18" s="34">
        <f t="shared" ref="I18:K18" si="13">SUM(I16:I17)</f>
        <v>63587</v>
      </c>
      <c r="J18" s="34">
        <f t="shared" si="13"/>
        <v>412</v>
      </c>
      <c r="K18" s="31">
        <f t="shared" si="13"/>
        <v>733</v>
      </c>
      <c r="L18" s="33">
        <f t="shared" si="3"/>
        <v>88471</v>
      </c>
      <c r="M18" s="17"/>
      <c r="N18" s="87"/>
      <c r="O18" s="104" t="s">
        <v>40</v>
      </c>
      <c r="P18" s="95" t="s">
        <v>41</v>
      </c>
      <c r="Q18" s="94"/>
      <c r="R18" s="31">
        <v>146826</v>
      </c>
      <c r="S18" s="32">
        <v>28</v>
      </c>
      <c r="T18" s="33">
        <f t="shared" si="12"/>
        <v>146854</v>
      </c>
      <c r="U18" s="34">
        <v>465240</v>
      </c>
      <c r="V18" s="34">
        <v>2569</v>
      </c>
      <c r="W18" s="31">
        <v>3345</v>
      </c>
      <c r="X18" s="33">
        <f t="shared" si="1"/>
        <v>614663</v>
      </c>
    </row>
    <row r="19" spans="1:24" s="22" customFormat="1" ht="7.5" customHeight="1" x14ac:dyDescent="0.15">
      <c r="A19" s="13"/>
      <c r="B19" s="88"/>
      <c r="C19" s="83" t="s">
        <v>37</v>
      </c>
      <c r="D19" s="84"/>
      <c r="E19" s="85"/>
      <c r="F19" s="39">
        <f>SUM(F6:F8,F11,F14:F15,F18)</f>
        <v>256759</v>
      </c>
      <c r="G19" s="42">
        <f>SUM(G6:G8,G11,G14:G15,G18)</f>
        <v>22</v>
      </c>
      <c r="H19" s="41">
        <f t="shared" si="2"/>
        <v>256781</v>
      </c>
      <c r="I19" s="43">
        <f t="shared" ref="I19:K19" si="14">SUM(I6:I8,I11,I14:I15,I18)</f>
        <v>917717</v>
      </c>
      <c r="J19" s="43">
        <f t="shared" si="14"/>
        <v>6685</v>
      </c>
      <c r="K19" s="39">
        <f t="shared" si="14"/>
        <v>15011</v>
      </c>
      <c r="L19" s="41">
        <f t="shared" si="3"/>
        <v>1181183</v>
      </c>
      <c r="M19" s="17"/>
      <c r="N19" s="87"/>
      <c r="O19" s="105"/>
      <c r="P19" s="95" t="s">
        <v>42</v>
      </c>
      <c r="Q19" s="94"/>
      <c r="R19" s="31">
        <v>22141</v>
      </c>
      <c r="S19" s="32">
        <v>6</v>
      </c>
      <c r="T19" s="33">
        <f t="shared" si="12"/>
        <v>22147</v>
      </c>
      <c r="U19" s="34">
        <v>39228</v>
      </c>
      <c r="V19" s="34">
        <v>297</v>
      </c>
      <c r="W19" s="31">
        <v>284</v>
      </c>
      <c r="X19" s="33">
        <f t="shared" si="1"/>
        <v>61672</v>
      </c>
    </row>
    <row r="20" spans="1:24" s="22" customFormat="1" ht="7.5" customHeight="1" x14ac:dyDescent="0.15">
      <c r="A20" s="13"/>
      <c r="B20" s="86" t="s">
        <v>43</v>
      </c>
      <c r="C20" s="108" t="s">
        <v>44</v>
      </c>
      <c r="D20" s="107" t="s">
        <v>45</v>
      </c>
      <c r="E20" s="35" t="s">
        <v>46</v>
      </c>
      <c r="F20" s="31">
        <v>65029</v>
      </c>
      <c r="G20" s="32">
        <v>3</v>
      </c>
      <c r="H20" s="33">
        <f t="shared" si="2"/>
        <v>65032</v>
      </c>
      <c r="I20" s="34">
        <v>160801</v>
      </c>
      <c r="J20" s="34">
        <v>1248</v>
      </c>
      <c r="K20" s="31">
        <v>1161</v>
      </c>
      <c r="L20" s="33">
        <f t="shared" si="3"/>
        <v>227081</v>
      </c>
      <c r="M20" s="17"/>
      <c r="N20" s="87"/>
      <c r="O20" s="106"/>
      <c r="P20" s="95" t="s">
        <v>10</v>
      </c>
      <c r="Q20" s="94"/>
      <c r="R20" s="31">
        <f>SUM(R18:R19)</f>
        <v>168967</v>
      </c>
      <c r="S20" s="32">
        <f>SUM(S18:S19)</f>
        <v>34</v>
      </c>
      <c r="T20" s="33">
        <f t="shared" si="12"/>
        <v>169001</v>
      </c>
      <c r="U20" s="34">
        <f t="shared" ref="U20:W20" si="15">SUM(U18:U19)</f>
        <v>504468</v>
      </c>
      <c r="V20" s="34">
        <f t="shared" si="15"/>
        <v>2866</v>
      </c>
      <c r="W20" s="31">
        <f t="shared" si="15"/>
        <v>3629</v>
      </c>
      <c r="X20" s="33">
        <f t="shared" si="1"/>
        <v>676335</v>
      </c>
    </row>
    <row r="21" spans="1:24" s="22" customFormat="1" ht="7.5" customHeight="1" x14ac:dyDescent="0.15">
      <c r="A21" s="13"/>
      <c r="B21" s="87"/>
      <c r="C21" s="105"/>
      <c r="D21" s="124"/>
      <c r="E21" s="35" t="s">
        <v>47</v>
      </c>
      <c r="F21" s="31">
        <v>17003</v>
      </c>
      <c r="G21" s="32">
        <v>0</v>
      </c>
      <c r="H21" s="33">
        <f t="shared" si="2"/>
        <v>17003</v>
      </c>
      <c r="I21" s="34">
        <v>44598</v>
      </c>
      <c r="J21" s="34">
        <v>315</v>
      </c>
      <c r="K21" s="31">
        <v>242</v>
      </c>
      <c r="L21" s="33">
        <f t="shared" si="3"/>
        <v>61916</v>
      </c>
      <c r="M21" s="17"/>
      <c r="N21" s="87"/>
      <c r="O21" s="104" t="s">
        <v>48</v>
      </c>
      <c r="P21" s="95" t="s">
        <v>49</v>
      </c>
      <c r="Q21" s="94"/>
      <c r="R21" s="31">
        <v>74503</v>
      </c>
      <c r="S21" s="32">
        <v>14</v>
      </c>
      <c r="T21" s="33">
        <f t="shared" si="12"/>
        <v>74517</v>
      </c>
      <c r="U21" s="34">
        <v>261590</v>
      </c>
      <c r="V21" s="34">
        <v>1283</v>
      </c>
      <c r="W21" s="31">
        <v>2110</v>
      </c>
      <c r="X21" s="33">
        <f t="shared" si="1"/>
        <v>337390</v>
      </c>
    </row>
    <row r="22" spans="1:24" s="22" customFormat="1" ht="7.5" customHeight="1" x14ac:dyDescent="0.15">
      <c r="A22" s="13"/>
      <c r="B22" s="87"/>
      <c r="C22" s="105"/>
      <c r="D22" s="124"/>
      <c r="E22" s="35" t="s">
        <v>10</v>
      </c>
      <c r="F22" s="31">
        <f>SUM(F20:F21)</f>
        <v>82032</v>
      </c>
      <c r="G22" s="32">
        <f>SUM(G20:G21)</f>
        <v>3</v>
      </c>
      <c r="H22" s="33">
        <f t="shared" si="2"/>
        <v>82035</v>
      </c>
      <c r="I22" s="34">
        <f t="shared" ref="I22:K22" si="16">SUM(I20:I21)</f>
        <v>205399</v>
      </c>
      <c r="J22" s="34">
        <f t="shared" si="16"/>
        <v>1563</v>
      </c>
      <c r="K22" s="31">
        <f t="shared" si="16"/>
        <v>1403</v>
      </c>
      <c r="L22" s="33">
        <f t="shared" si="3"/>
        <v>288997</v>
      </c>
      <c r="M22" s="17"/>
      <c r="N22" s="87"/>
      <c r="O22" s="105"/>
      <c r="P22" s="95" t="s">
        <v>50</v>
      </c>
      <c r="Q22" s="94"/>
      <c r="R22" s="36">
        <v>100072</v>
      </c>
      <c r="S22" s="37">
        <v>16</v>
      </c>
      <c r="T22" s="44">
        <f t="shared" si="12"/>
        <v>100088</v>
      </c>
      <c r="U22" s="38">
        <v>356280</v>
      </c>
      <c r="V22" s="38">
        <v>1341</v>
      </c>
      <c r="W22" s="36">
        <v>2790</v>
      </c>
      <c r="X22" s="44">
        <f t="shared" si="1"/>
        <v>457709</v>
      </c>
    </row>
    <row r="23" spans="1:24" s="22" customFormat="1" ht="7.5" customHeight="1" x14ac:dyDescent="0.15">
      <c r="A23" s="13"/>
      <c r="B23" s="87"/>
      <c r="C23" s="106"/>
      <c r="D23" s="95" t="s">
        <v>51</v>
      </c>
      <c r="E23" s="94"/>
      <c r="F23" s="31">
        <v>50512</v>
      </c>
      <c r="G23" s="32">
        <v>0</v>
      </c>
      <c r="H23" s="33">
        <f t="shared" si="2"/>
        <v>50512</v>
      </c>
      <c r="I23" s="34">
        <v>118470</v>
      </c>
      <c r="J23" s="34">
        <v>841</v>
      </c>
      <c r="K23" s="31">
        <v>727</v>
      </c>
      <c r="L23" s="33">
        <f t="shared" si="3"/>
        <v>169823</v>
      </c>
      <c r="M23" s="17"/>
      <c r="N23" s="87"/>
      <c r="O23" s="105"/>
      <c r="P23" s="96" t="s">
        <v>52</v>
      </c>
      <c r="Q23" s="35" t="s">
        <v>52</v>
      </c>
      <c r="R23" s="36">
        <v>17091</v>
      </c>
      <c r="S23" s="37">
        <v>1</v>
      </c>
      <c r="T23" s="44">
        <f t="shared" si="12"/>
        <v>17092</v>
      </c>
      <c r="U23" s="38">
        <v>58935</v>
      </c>
      <c r="V23" s="38">
        <v>331</v>
      </c>
      <c r="W23" s="36">
        <v>673</v>
      </c>
      <c r="X23" s="44">
        <f t="shared" si="1"/>
        <v>76358</v>
      </c>
    </row>
    <row r="24" spans="1:24" s="22" customFormat="1" ht="7.5" customHeight="1" x14ac:dyDescent="0.15">
      <c r="A24" s="13"/>
      <c r="B24" s="87"/>
      <c r="C24" s="79" t="s">
        <v>53</v>
      </c>
      <c r="D24" s="116" t="s">
        <v>54</v>
      </c>
      <c r="E24" s="117"/>
      <c r="F24" s="31">
        <v>77739</v>
      </c>
      <c r="G24" s="32">
        <v>9</v>
      </c>
      <c r="H24" s="33">
        <f t="shared" si="2"/>
        <v>77748</v>
      </c>
      <c r="I24" s="34">
        <v>148389</v>
      </c>
      <c r="J24" s="34">
        <v>1019</v>
      </c>
      <c r="K24" s="31">
        <v>1118</v>
      </c>
      <c r="L24" s="33">
        <f t="shared" si="3"/>
        <v>227156</v>
      </c>
      <c r="M24" s="17"/>
      <c r="N24" s="87"/>
      <c r="O24" s="105"/>
      <c r="P24" s="97"/>
      <c r="Q24" s="35" t="s">
        <v>55</v>
      </c>
      <c r="R24" s="36">
        <v>36581</v>
      </c>
      <c r="S24" s="37">
        <v>3</v>
      </c>
      <c r="T24" s="44">
        <f t="shared" si="12"/>
        <v>36584</v>
      </c>
      <c r="U24" s="38">
        <v>90557</v>
      </c>
      <c r="V24" s="38">
        <v>579</v>
      </c>
      <c r="W24" s="36">
        <v>695</v>
      </c>
      <c r="X24" s="44">
        <f t="shared" si="1"/>
        <v>127720</v>
      </c>
    </row>
    <row r="25" spans="1:24" s="22" customFormat="1" ht="7.5" customHeight="1" x14ac:dyDescent="0.15">
      <c r="A25" s="13"/>
      <c r="B25" s="87"/>
      <c r="C25" s="79"/>
      <c r="D25" s="95" t="s">
        <v>56</v>
      </c>
      <c r="E25" s="94"/>
      <c r="F25" s="31">
        <v>30008</v>
      </c>
      <c r="G25" s="32">
        <v>1</v>
      </c>
      <c r="H25" s="33">
        <f t="shared" si="2"/>
        <v>30009</v>
      </c>
      <c r="I25" s="34">
        <v>95713</v>
      </c>
      <c r="J25" s="34">
        <v>592</v>
      </c>
      <c r="K25" s="31">
        <v>848</v>
      </c>
      <c r="L25" s="33">
        <f t="shared" si="3"/>
        <v>126314</v>
      </c>
      <c r="M25" s="17"/>
      <c r="N25" s="87"/>
      <c r="O25" s="105"/>
      <c r="P25" s="97"/>
      <c r="Q25" s="35" t="s">
        <v>57</v>
      </c>
      <c r="R25" s="36">
        <v>41577</v>
      </c>
      <c r="S25" s="32">
        <v>9</v>
      </c>
      <c r="T25" s="33">
        <f t="shared" si="12"/>
        <v>41586</v>
      </c>
      <c r="U25" s="34">
        <v>139566</v>
      </c>
      <c r="V25" s="34">
        <v>731</v>
      </c>
      <c r="W25" s="31">
        <v>1021</v>
      </c>
      <c r="X25" s="33">
        <f t="shared" si="1"/>
        <v>181883</v>
      </c>
    </row>
    <row r="26" spans="1:24" s="22" customFormat="1" ht="7.5" customHeight="1" x14ac:dyDescent="0.15">
      <c r="A26" s="13"/>
      <c r="B26" s="87"/>
      <c r="C26" s="79"/>
      <c r="D26" s="95" t="s">
        <v>58</v>
      </c>
      <c r="E26" s="94"/>
      <c r="F26" s="31">
        <v>34772</v>
      </c>
      <c r="G26" s="32">
        <v>1</v>
      </c>
      <c r="H26" s="33">
        <f t="shared" si="2"/>
        <v>34773</v>
      </c>
      <c r="I26" s="34">
        <v>71728</v>
      </c>
      <c r="J26" s="34">
        <v>376</v>
      </c>
      <c r="K26" s="31">
        <v>455</v>
      </c>
      <c r="L26" s="33">
        <f t="shared" si="3"/>
        <v>106877</v>
      </c>
      <c r="M26" s="17"/>
      <c r="N26" s="87"/>
      <c r="O26" s="106"/>
      <c r="P26" s="98"/>
      <c r="Q26" s="35" t="s">
        <v>10</v>
      </c>
      <c r="R26" s="31">
        <f>SUM(R23:R25)</f>
        <v>95249</v>
      </c>
      <c r="S26" s="32">
        <f>SUM(S23:S25)</f>
        <v>13</v>
      </c>
      <c r="T26" s="44">
        <f t="shared" si="12"/>
        <v>95262</v>
      </c>
      <c r="U26" s="34">
        <f t="shared" ref="U26:W26" si="17">SUM(U23:U25)</f>
        <v>289058</v>
      </c>
      <c r="V26" s="34">
        <f t="shared" si="17"/>
        <v>1641</v>
      </c>
      <c r="W26" s="31">
        <f t="shared" si="17"/>
        <v>2389</v>
      </c>
      <c r="X26" s="44">
        <f t="shared" si="1"/>
        <v>385961</v>
      </c>
    </row>
    <row r="27" spans="1:24" s="22" customFormat="1" ht="7.5" customHeight="1" x14ac:dyDescent="0.15">
      <c r="A27" s="13"/>
      <c r="B27" s="87"/>
      <c r="C27" s="79"/>
      <c r="D27" s="119" t="s">
        <v>10</v>
      </c>
      <c r="E27" s="120"/>
      <c r="F27" s="45">
        <f>SUM(F24:F26)</f>
        <v>142519</v>
      </c>
      <c r="G27" s="32">
        <f>SUM(G24:G26)</f>
        <v>11</v>
      </c>
      <c r="H27" s="33">
        <f t="shared" si="2"/>
        <v>142530</v>
      </c>
      <c r="I27" s="34">
        <f>SUM(I24:I26)</f>
        <v>315830</v>
      </c>
      <c r="J27" s="34">
        <f>SUM(J24:J26)</f>
        <v>1987</v>
      </c>
      <c r="K27" s="31">
        <f>SUM(K24:K26)</f>
        <v>2421</v>
      </c>
      <c r="L27" s="33">
        <f>SUM(H27:J27)</f>
        <v>460347</v>
      </c>
      <c r="M27" s="17"/>
      <c r="N27" s="87"/>
      <c r="O27" s="104" t="s">
        <v>59</v>
      </c>
      <c r="P27" s="95" t="s">
        <v>60</v>
      </c>
      <c r="Q27" s="94"/>
      <c r="R27" s="31">
        <v>125715</v>
      </c>
      <c r="S27" s="32">
        <v>29</v>
      </c>
      <c r="T27" s="33">
        <f t="shared" si="12"/>
        <v>125744</v>
      </c>
      <c r="U27" s="34">
        <v>484987</v>
      </c>
      <c r="V27" s="34">
        <v>3641</v>
      </c>
      <c r="W27" s="31">
        <v>8493</v>
      </c>
      <c r="X27" s="44">
        <f t="shared" si="1"/>
        <v>614372</v>
      </c>
    </row>
    <row r="28" spans="1:24" s="22" customFormat="1" ht="7.5" customHeight="1" x14ac:dyDescent="0.15">
      <c r="A28" s="13"/>
      <c r="B28" s="87"/>
      <c r="C28" s="104" t="s">
        <v>61</v>
      </c>
      <c r="D28" s="95" t="s">
        <v>62</v>
      </c>
      <c r="E28" s="94"/>
      <c r="F28" s="31">
        <v>124086</v>
      </c>
      <c r="G28" s="32">
        <v>10</v>
      </c>
      <c r="H28" s="33">
        <f t="shared" si="2"/>
        <v>124096</v>
      </c>
      <c r="I28" s="34">
        <v>321511</v>
      </c>
      <c r="J28" s="34">
        <v>2674</v>
      </c>
      <c r="K28" s="31">
        <v>2335</v>
      </c>
      <c r="L28" s="33">
        <f t="shared" si="3"/>
        <v>448281</v>
      </c>
      <c r="M28" s="17"/>
      <c r="N28" s="87"/>
      <c r="O28" s="105"/>
      <c r="P28" s="95" t="s">
        <v>63</v>
      </c>
      <c r="Q28" s="94"/>
      <c r="R28" s="31">
        <v>64470</v>
      </c>
      <c r="S28" s="32">
        <v>9</v>
      </c>
      <c r="T28" s="33">
        <f t="shared" si="12"/>
        <v>64479</v>
      </c>
      <c r="U28" s="34">
        <v>181646</v>
      </c>
      <c r="V28" s="34">
        <v>765</v>
      </c>
      <c r="W28" s="31">
        <v>1436</v>
      </c>
      <c r="X28" s="44">
        <f t="shared" si="1"/>
        <v>246890</v>
      </c>
    </row>
    <row r="29" spans="1:24" s="22" customFormat="1" ht="7.5" customHeight="1" x14ac:dyDescent="0.15">
      <c r="A29" s="13"/>
      <c r="B29" s="87"/>
      <c r="C29" s="105"/>
      <c r="D29" s="95" t="s">
        <v>64</v>
      </c>
      <c r="E29" s="94"/>
      <c r="F29" s="31">
        <v>33014</v>
      </c>
      <c r="G29" s="32">
        <v>3</v>
      </c>
      <c r="H29" s="33">
        <f t="shared" si="2"/>
        <v>33017</v>
      </c>
      <c r="I29" s="34">
        <v>149257</v>
      </c>
      <c r="J29" s="34">
        <v>960</v>
      </c>
      <c r="K29" s="31">
        <v>2794</v>
      </c>
      <c r="L29" s="33">
        <f t="shared" si="3"/>
        <v>183234</v>
      </c>
      <c r="M29" s="17"/>
      <c r="N29" s="87"/>
      <c r="O29" s="105"/>
      <c r="P29" s="96" t="s">
        <v>65</v>
      </c>
      <c r="Q29" s="35" t="s">
        <v>65</v>
      </c>
      <c r="R29" s="31">
        <v>45191</v>
      </c>
      <c r="S29" s="32">
        <v>11</v>
      </c>
      <c r="T29" s="33">
        <f t="shared" si="12"/>
        <v>45202</v>
      </c>
      <c r="U29" s="34">
        <v>160444</v>
      </c>
      <c r="V29" s="34">
        <v>857</v>
      </c>
      <c r="W29" s="31">
        <v>1638</v>
      </c>
      <c r="X29" s="44">
        <f t="shared" si="1"/>
        <v>206503</v>
      </c>
    </row>
    <row r="30" spans="1:24" s="22" customFormat="1" ht="7.5" customHeight="1" x14ac:dyDescent="0.15">
      <c r="A30" s="13"/>
      <c r="B30" s="87"/>
      <c r="C30" s="106"/>
      <c r="D30" s="95" t="s">
        <v>10</v>
      </c>
      <c r="E30" s="94"/>
      <c r="F30" s="45">
        <f>SUM(F28:F29)</f>
        <v>157100</v>
      </c>
      <c r="G30" s="32">
        <f>SUM(G28:G29)</f>
        <v>13</v>
      </c>
      <c r="H30" s="33">
        <f t="shared" si="2"/>
        <v>157113</v>
      </c>
      <c r="I30" s="31">
        <f>SUM(I28:I29)</f>
        <v>470768</v>
      </c>
      <c r="J30" s="31">
        <f>SUM(J28:J29)</f>
        <v>3634</v>
      </c>
      <c r="K30" s="31">
        <f>SUM(K28:K29)</f>
        <v>5129</v>
      </c>
      <c r="L30" s="33">
        <f t="shared" si="3"/>
        <v>631515</v>
      </c>
      <c r="M30" s="17"/>
      <c r="N30" s="87"/>
      <c r="O30" s="105"/>
      <c r="P30" s="97"/>
      <c r="Q30" s="35" t="s">
        <v>66</v>
      </c>
      <c r="R30" s="31">
        <v>22552</v>
      </c>
      <c r="S30" s="32">
        <v>6</v>
      </c>
      <c r="T30" s="33">
        <f t="shared" si="12"/>
        <v>22558</v>
      </c>
      <c r="U30" s="34">
        <v>88693</v>
      </c>
      <c r="V30" s="34">
        <v>361</v>
      </c>
      <c r="W30" s="31">
        <v>959</v>
      </c>
      <c r="X30" s="44">
        <f t="shared" si="1"/>
        <v>111612</v>
      </c>
    </row>
    <row r="31" spans="1:24" s="22" customFormat="1" ht="7.5" customHeight="1" x14ac:dyDescent="0.15">
      <c r="A31" s="13"/>
      <c r="B31" s="87"/>
      <c r="C31" s="92" t="s">
        <v>67</v>
      </c>
      <c r="D31" s="93"/>
      <c r="E31" s="94"/>
      <c r="F31" s="31">
        <v>120403</v>
      </c>
      <c r="G31" s="32">
        <v>6</v>
      </c>
      <c r="H31" s="33">
        <f t="shared" si="2"/>
        <v>120409</v>
      </c>
      <c r="I31" s="34">
        <v>249501</v>
      </c>
      <c r="J31" s="34">
        <v>1925</v>
      </c>
      <c r="K31" s="31">
        <v>1869</v>
      </c>
      <c r="L31" s="33">
        <f t="shared" si="3"/>
        <v>371835</v>
      </c>
      <c r="M31" s="17"/>
      <c r="N31" s="87"/>
      <c r="O31" s="105"/>
      <c r="P31" s="97"/>
      <c r="Q31" s="35" t="s">
        <v>68</v>
      </c>
      <c r="R31" s="45">
        <v>24669</v>
      </c>
      <c r="S31" s="32">
        <v>10</v>
      </c>
      <c r="T31" s="33">
        <f t="shared" si="12"/>
        <v>24679</v>
      </c>
      <c r="U31" s="31">
        <v>80557</v>
      </c>
      <c r="V31" s="31">
        <v>451</v>
      </c>
      <c r="W31" s="31">
        <v>804</v>
      </c>
      <c r="X31" s="33">
        <f t="shared" si="1"/>
        <v>105687</v>
      </c>
    </row>
    <row r="32" spans="1:24" s="22" customFormat="1" ht="7.5" customHeight="1" x14ac:dyDescent="0.15">
      <c r="A32" s="13"/>
      <c r="B32" s="87"/>
      <c r="C32" s="104" t="s">
        <v>69</v>
      </c>
      <c r="D32" s="95" t="s">
        <v>70</v>
      </c>
      <c r="E32" s="94"/>
      <c r="F32" s="31">
        <v>91110</v>
      </c>
      <c r="G32" s="32">
        <v>7</v>
      </c>
      <c r="H32" s="33">
        <f t="shared" si="2"/>
        <v>91117</v>
      </c>
      <c r="I32" s="34">
        <v>210824</v>
      </c>
      <c r="J32" s="34">
        <v>1589</v>
      </c>
      <c r="K32" s="31">
        <v>1517</v>
      </c>
      <c r="L32" s="33">
        <f t="shared" si="3"/>
        <v>303530</v>
      </c>
      <c r="M32" s="17"/>
      <c r="N32" s="87"/>
      <c r="O32" s="105"/>
      <c r="P32" s="98"/>
      <c r="Q32" s="35" t="s">
        <v>10</v>
      </c>
      <c r="R32" s="31">
        <f>SUM(R29:R31)</f>
        <v>92412</v>
      </c>
      <c r="S32" s="32">
        <f>SUM(S29:S31)</f>
        <v>27</v>
      </c>
      <c r="T32" s="33">
        <f t="shared" si="12"/>
        <v>92439</v>
      </c>
      <c r="U32" s="34">
        <f t="shared" ref="U32:W32" si="18">SUM(U29:U31)</f>
        <v>329694</v>
      </c>
      <c r="V32" s="34">
        <f t="shared" si="18"/>
        <v>1669</v>
      </c>
      <c r="W32" s="31">
        <f t="shared" si="18"/>
        <v>3401</v>
      </c>
      <c r="X32" s="44">
        <f t="shared" si="1"/>
        <v>423802</v>
      </c>
    </row>
    <row r="33" spans="1:24" s="22" customFormat="1" ht="7.5" customHeight="1" x14ac:dyDescent="0.15">
      <c r="A33" s="46"/>
      <c r="B33" s="87"/>
      <c r="C33" s="106"/>
      <c r="D33" s="95" t="s">
        <v>71</v>
      </c>
      <c r="E33" s="94"/>
      <c r="F33" s="31">
        <v>32412</v>
      </c>
      <c r="G33" s="32">
        <v>1</v>
      </c>
      <c r="H33" s="33">
        <f t="shared" si="2"/>
        <v>32413</v>
      </c>
      <c r="I33" s="34">
        <v>76271</v>
      </c>
      <c r="J33" s="34">
        <v>720</v>
      </c>
      <c r="K33" s="31">
        <v>390</v>
      </c>
      <c r="L33" s="33">
        <f t="shared" si="3"/>
        <v>109404</v>
      </c>
      <c r="M33" s="17"/>
      <c r="N33" s="87"/>
      <c r="O33" s="105"/>
      <c r="P33" s="96" t="s">
        <v>72</v>
      </c>
      <c r="Q33" s="35" t="s">
        <v>73</v>
      </c>
      <c r="R33" s="31">
        <v>41007</v>
      </c>
      <c r="S33" s="32">
        <v>11</v>
      </c>
      <c r="T33" s="33">
        <f t="shared" si="12"/>
        <v>41018</v>
      </c>
      <c r="U33" s="34">
        <v>182259</v>
      </c>
      <c r="V33" s="34">
        <v>1077</v>
      </c>
      <c r="W33" s="31">
        <v>2429</v>
      </c>
      <c r="X33" s="44">
        <f t="shared" si="1"/>
        <v>224354</v>
      </c>
    </row>
    <row r="34" spans="1:24" s="22" customFormat="1" ht="7.5" customHeight="1" x14ac:dyDescent="0.15">
      <c r="A34" s="47"/>
      <c r="B34" s="87"/>
      <c r="C34" s="104" t="s">
        <v>74</v>
      </c>
      <c r="D34" s="96" t="s">
        <v>75</v>
      </c>
      <c r="E34" s="35" t="s">
        <v>75</v>
      </c>
      <c r="F34" s="31">
        <v>82391</v>
      </c>
      <c r="G34" s="32">
        <v>4</v>
      </c>
      <c r="H34" s="33">
        <f t="shared" si="2"/>
        <v>82395</v>
      </c>
      <c r="I34" s="34">
        <v>191307</v>
      </c>
      <c r="J34" s="34">
        <v>1307</v>
      </c>
      <c r="K34" s="31">
        <v>1257</v>
      </c>
      <c r="L34" s="33">
        <f t="shared" si="3"/>
        <v>275009</v>
      </c>
      <c r="M34" s="17"/>
      <c r="N34" s="87"/>
      <c r="O34" s="105"/>
      <c r="P34" s="97"/>
      <c r="Q34" s="35" t="s">
        <v>76</v>
      </c>
      <c r="R34" s="31">
        <v>13661</v>
      </c>
      <c r="S34" s="32">
        <v>6</v>
      </c>
      <c r="T34" s="33">
        <f t="shared" si="12"/>
        <v>13667</v>
      </c>
      <c r="U34" s="34">
        <v>78192</v>
      </c>
      <c r="V34" s="34">
        <v>528</v>
      </c>
      <c r="W34" s="31">
        <v>968</v>
      </c>
      <c r="X34" s="44">
        <f t="shared" si="1"/>
        <v>92387</v>
      </c>
    </row>
    <row r="35" spans="1:24" s="22" customFormat="1" ht="7.5" customHeight="1" x14ac:dyDescent="0.15">
      <c r="A35" s="47"/>
      <c r="B35" s="87"/>
      <c r="C35" s="105"/>
      <c r="D35" s="97"/>
      <c r="E35" s="35" t="s">
        <v>77</v>
      </c>
      <c r="F35" s="31">
        <v>34362</v>
      </c>
      <c r="G35" s="32">
        <v>2</v>
      </c>
      <c r="H35" s="33">
        <f t="shared" si="2"/>
        <v>34364</v>
      </c>
      <c r="I35" s="34">
        <v>61663</v>
      </c>
      <c r="J35" s="34">
        <v>781</v>
      </c>
      <c r="K35" s="31">
        <v>548</v>
      </c>
      <c r="L35" s="33">
        <f t="shared" si="3"/>
        <v>96808</v>
      </c>
      <c r="M35" s="17"/>
      <c r="N35" s="87"/>
      <c r="O35" s="105"/>
      <c r="P35" s="97"/>
      <c r="Q35" s="35" t="s">
        <v>78</v>
      </c>
      <c r="R35" s="31">
        <v>10433</v>
      </c>
      <c r="S35" s="32">
        <v>3</v>
      </c>
      <c r="T35" s="33">
        <f t="shared" si="12"/>
        <v>10436</v>
      </c>
      <c r="U35" s="34">
        <v>53438</v>
      </c>
      <c r="V35" s="34">
        <v>268</v>
      </c>
      <c r="W35" s="31">
        <v>597</v>
      </c>
      <c r="X35" s="33">
        <f t="shared" si="1"/>
        <v>64142</v>
      </c>
    </row>
    <row r="36" spans="1:24" s="22" customFormat="1" ht="7.5" customHeight="1" x14ac:dyDescent="0.15">
      <c r="A36" s="47"/>
      <c r="B36" s="87"/>
      <c r="C36" s="105"/>
      <c r="D36" s="97"/>
      <c r="E36" s="35" t="s">
        <v>79</v>
      </c>
      <c r="F36" s="31">
        <v>22235</v>
      </c>
      <c r="G36" s="32">
        <v>1</v>
      </c>
      <c r="H36" s="33">
        <f t="shared" si="2"/>
        <v>22236</v>
      </c>
      <c r="I36" s="34">
        <v>72229</v>
      </c>
      <c r="J36" s="34">
        <v>512</v>
      </c>
      <c r="K36" s="31">
        <v>770</v>
      </c>
      <c r="L36" s="33">
        <f t="shared" si="3"/>
        <v>94977</v>
      </c>
      <c r="M36" s="17"/>
      <c r="N36" s="87"/>
      <c r="O36" s="106"/>
      <c r="P36" s="98"/>
      <c r="Q36" s="35" t="s">
        <v>10</v>
      </c>
      <c r="R36" s="31">
        <f>SUM(R33:R35)</f>
        <v>65101</v>
      </c>
      <c r="S36" s="32">
        <f>SUM(S33:S35)</f>
        <v>20</v>
      </c>
      <c r="T36" s="33">
        <f t="shared" si="12"/>
        <v>65121</v>
      </c>
      <c r="U36" s="34">
        <f t="shared" ref="U36:W36" si="19">SUM(U33:U35)</f>
        <v>313889</v>
      </c>
      <c r="V36" s="34">
        <f t="shared" si="19"/>
        <v>1873</v>
      </c>
      <c r="W36" s="31">
        <f t="shared" si="19"/>
        <v>3994</v>
      </c>
      <c r="X36" s="44">
        <f t="shared" si="1"/>
        <v>380883</v>
      </c>
    </row>
    <row r="37" spans="1:24" s="22" customFormat="1" ht="7.5" customHeight="1" x14ac:dyDescent="0.15">
      <c r="A37" s="47"/>
      <c r="B37" s="87"/>
      <c r="C37" s="105"/>
      <c r="D37" s="97"/>
      <c r="E37" s="35" t="s">
        <v>80</v>
      </c>
      <c r="F37" s="45">
        <v>11859</v>
      </c>
      <c r="G37" s="32">
        <v>0</v>
      </c>
      <c r="H37" s="33">
        <f t="shared" si="2"/>
        <v>11859</v>
      </c>
      <c r="I37" s="45">
        <v>26872</v>
      </c>
      <c r="J37" s="45">
        <v>223</v>
      </c>
      <c r="K37" s="31">
        <v>211</v>
      </c>
      <c r="L37" s="33">
        <f t="shared" si="3"/>
        <v>38954</v>
      </c>
      <c r="M37" s="17"/>
      <c r="N37" s="87"/>
      <c r="O37" s="104" t="s">
        <v>81</v>
      </c>
      <c r="P37" s="95" t="s">
        <v>82</v>
      </c>
      <c r="Q37" s="94"/>
      <c r="R37" s="31">
        <v>100562</v>
      </c>
      <c r="S37" s="32">
        <v>10</v>
      </c>
      <c r="T37" s="33">
        <f t="shared" ref="T37:T39" si="20">SUM(R37:S37)</f>
        <v>100572</v>
      </c>
      <c r="U37" s="34">
        <v>263883</v>
      </c>
      <c r="V37" s="34">
        <v>2068</v>
      </c>
      <c r="W37" s="31">
        <v>1964</v>
      </c>
      <c r="X37" s="44">
        <f t="shared" si="1"/>
        <v>366523</v>
      </c>
    </row>
    <row r="38" spans="1:24" s="22" customFormat="1" ht="7.5" customHeight="1" x14ac:dyDescent="0.15">
      <c r="A38" s="47"/>
      <c r="B38" s="87"/>
      <c r="C38" s="105"/>
      <c r="D38" s="98"/>
      <c r="E38" s="35" t="s">
        <v>10</v>
      </c>
      <c r="F38" s="45">
        <f>SUM(F34:F37)</f>
        <v>150847</v>
      </c>
      <c r="G38" s="32">
        <f>SUM(G34:G37)</f>
        <v>7</v>
      </c>
      <c r="H38" s="33">
        <f t="shared" si="2"/>
        <v>150854</v>
      </c>
      <c r="I38" s="31">
        <f>SUM(I34:I37)</f>
        <v>352071</v>
      </c>
      <c r="J38" s="31">
        <f>SUM(J34:J37)</f>
        <v>2823</v>
      </c>
      <c r="K38" s="31">
        <f>SUM(K34:K37)</f>
        <v>2786</v>
      </c>
      <c r="L38" s="33">
        <f t="shared" si="3"/>
        <v>505748</v>
      </c>
      <c r="M38" s="17"/>
      <c r="N38" s="87"/>
      <c r="O38" s="105"/>
      <c r="P38" s="95" t="s">
        <v>83</v>
      </c>
      <c r="Q38" s="94"/>
      <c r="R38" s="31">
        <v>22746</v>
      </c>
      <c r="S38" s="32">
        <v>7</v>
      </c>
      <c r="T38" s="33">
        <f t="shared" si="20"/>
        <v>22753</v>
      </c>
      <c r="U38" s="34">
        <v>69256</v>
      </c>
      <c r="V38" s="34">
        <v>389</v>
      </c>
      <c r="W38" s="31">
        <v>529</v>
      </c>
      <c r="X38" s="44">
        <f t="shared" si="1"/>
        <v>92398</v>
      </c>
    </row>
    <row r="39" spans="1:24" s="22" customFormat="1" ht="7.5" customHeight="1" x14ac:dyDescent="0.15">
      <c r="A39" s="47"/>
      <c r="B39" s="87"/>
      <c r="C39" s="106"/>
      <c r="D39" s="95" t="s">
        <v>84</v>
      </c>
      <c r="E39" s="94"/>
      <c r="F39" s="31">
        <v>45678</v>
      </c>
      <c r="G39" s="32">
        <v>1</v>
      </c>
      <c r="H39" s="33">
        <f t="shared" si="2"/>
        <v>45679</v>
      </c>
      <c r="I39" s="34">
        <v>110204</v>
      </c>
      <c r="J39" s="34">
        <v>668</v>
      </c>
      <c r="K39" s="31">
        <v>783</v>
      </c>
      <c r="L39" s="33">
        <f t="shared" si="3"/>
        <v>156551</v>
      </c>
      <c r="M39" s="17"/>
      <c r="N39" s="87"/>
      <c r="O39" s="105"/>
      <c r="P39" s="95" t="s">
        <v>85</v>
      </c>
      <c r="Q39" s="94"/>
      <c r="R39" s="31">
        <v>28532</v>
      </c>
      <c r="S39" s="32">
        <v>2</v>
      </c>
      <c r="T39" s="33">
        <f t="shared" si="20"/>
        <v>28534</v>
      </c>
      <c r="U39" s="34">
        <v>71089</v>
      </c>
      <c r="V39" s="34">
        <v>621</v>
      </c>
      <c r="W39" s="31">
        <v>368</v>
      </c>
      <c r="X39" s="44">
        <f t="shared" si="1"/>
        <v>100244</v>
      </c>
    </row>
    <row r="40" spans="1:24" s="22" customFormat="1" ht="7.5" customHeight="1" x14ac:dyDescent="0.15">
      <c r="A40" s="47"/>
      <c r="B40" s="88"/>
      <c r="C40" s="83" t="s">
        <v>37</v>
      </c>
      <c r="D40" s="84"/>
      <c r="E40" s="85"/>
      <c r="F40" s="48">
        <f>SUM(F22:F23,F27,F30:F33,F38:F39)</f>
        <v>872613</v>
      </c>
      <c r="G40" s="42">
        <f>SUM(G22:G23,G27,G30:G33,G38:G39)</f>
        <v>49</v>
      </c>
      <c r="H40" s="41">
        <f t="shared" si="2"/>
        <v>872662</v>
      </c>
      <c r="I40" s="39">
        <f t="shared" ref="I40:K40" si="21">SUM(I22:I23,I27,I30:I33,I38:I39)</f>
        <v>2109338</v>
      </c>
      <c r="J40" s="39">
        <f t="shared" si="21"/>
        <v>15750</v>
      </c>
      <c r="K40" s="39">
        <f t="shared" si="21"/>
        <v>17025</v>
      </c>
      <c r="L40" s="49">
        <f t="shared" si="3"/>
        <v>2997750</v>
      </c>
      <c r="M40" s="17"/>
      <c r="N40" s="87"/>
      <c r="O40" s="105"/>
      <c r="P40" s="95" t="s">
        <v>86</v>
      </c>
      <c r="Q40" s="94"/>
      <c r="R40" s="36">
        <v>22377</v>
      </c>
      <c r="S40" s="37">
        <v>14</v>
      </c>
      <c r="T40" s="33">
        <f t="shared" si="12"/>
        <v>22391</v>
      </c>
      <c r="U40" s="38">
        <v>72591</v>
      </c>
      <c r="V40" s="38">
        <v>582</v>
      </c>
      <c r="W40" s="36">
        <v>766</v>
      </c>
      <c r="X40" s="44">
        <f t="shared" si="1"/>
        <v>95564</v>
      </c>
    </row>
    <row r="41" spans="1:24" s="22" customFormat="1" ht="7.5" customHeight="1" x14ac:dyDescent="0.15">
      <c r="A41" s="47"/>
      <c r="B41" s="121" t="s">
        <v>87</v>
      </c>
      <c r="C41" s="108" t="s">
        <v>88</v>
      </c>
      <c r="D41" s="109" t="s">
        <v>89</v>
      </c>
      <c r="E41" s="91"/>
      <c r="F41" s="31">
        <v>132006</v>
      </c>
      <c r="G41" s="32">
        <v>12</v>
      </c>
      <c r="H41" s="33">
        <f t="shared" si="2"/>
        <v>132018</v>
      </c>
      <c r="I41" s="34">
        <v>327866</v>
      </c>
      <c r="J41" s="34">
        <v>1753</v>
      </c>
      <c r="K41" s="31">
        <v>2419</v>
      </c>
      <c r="L41" s="33">
        <f t="shared" si="3"/>
        <v>461637</v>
      </c>
      <c r="M41" s="17"/>
      <c r="N41" s="87"/>
      <c r="O41" s="106"/>
      <c r="P41" s="95" t="s">
        <v>10</v>
      </c>
      <c r="Q41" s="94"/>
      <c r="R41" s="31">
        <f>SUM(R37:R40)</f>
        <v>174217</v>
      </c>
      <c r="S41" s="32">
        <f>SUM(S37:S40)</f>
        <v>33</v>
      </c>
      <c r="T41" s="33">
        <f t="shared" si="12"/>
        <v>174250</v>
      </c>
      <c r="U41" s="34">
        <f t="shared" ref="U41:W41" si="22">SUM(U37:U40)</f>
        <v>476819</v>
      </c>
      <c r="V41" s="34">
        <f t="shared" si="22"/>
        <v>3660</v>
      </c>
      <c r="W41" s="31">
        <f t="shared" si="22"/>
        <v>3627</v>
      </c>
      <c r="X41" s="33">
        <f t="shared" si="1"/>
        <v>654729</v>
      </c>
    </row>
    <row r="42" spans="1:24" s="22" customFormat="1" ht="7.5" customHeight="1" x14ac:dyDescent="0.15">
      <c r="A42" s="47"/>
      <c r="B42" s="122"/>
      <c r="C42" s="105"/>
      <c r="D42" s="96" t="s">
        <v>90</v>
      </c>
      <c r="E42" s="35" t="s">
        <v>91</v>
      </c>
      <c r="F42" s="31">
        <v>52134</v>
      </c>
      <c r="G42" s="32">
        <v>5</v>
      </c>
      <c r="H42" s="33">
        <f t="shared" si="2"/>
        <v>52139</v>
      </c>
      <c r="I42" s="34">
        <v>146565</v>
      </c>
      <c r="J42" s="34">
        <v>774</v>
      </c>
      <c r="K42" s="31">
        <v>1386</v>
      </c>
      <c r="L42" s="33">
        <f t="shared" si="3"/>
        <v>199478</v>
      </c>
      <c r="M42" s="17"/>
      <c r="N42" s="88"/>
      <c r="O42" s="83" t="s">
        <v>37</v>
      </c>
      <c r="P42" s="84"/>
      <c r="Q42" s="85"/>
      <c r="R42" s="39">
        <f>SUM(R17,R20:R22,R26:R28,R32,R36,R41)</f>
        <v>1038680</v>
      </c>
      <c r="S42" s="40">
        <f>SUM(S17,S20:S22,S26:S28,S32,S36,S41)</f>
        <v>199</v>
      </c>
      <c r="T42" s="41">
        <f t="shared" si="12"/>
        <v>1038879</v>
      </c>
      <c r="U42" s="39">
        <f t="shared" ref="U42:W42" si="23">SUM(U17,U20:U22,U26:U28,U32,U36,U41)</f>
        <v>3407783</v>
      </c>
      <c r="V42" s="39">
        <f t="shared" si="23"/>
        <v>19939</v>
      </c>
      <c r="W42" s="39">
        <f t="shared" si="23"/>
        <v>33156</v>
      </c>
      <c r="X42" s="41">
        <f t="shared" si="1"/>
        <v>4466601</v>
      </c>
    </row>
    <row r="43" spans="1:24" s="22" customFormat="1" ht="7.5" customHeight="1" x14ac:dyDescent="0.15">
      <c r="A43" s="47"/>
      <c r="B43" s="122"/>
      <c r="C43" s="105"/>
      <c r="D43" s="97"/>
      <c r="E43" s="35" t="s">
        <v>92</v>
      </c>
      <c r="F43" s="31">
        <v>82297</v>
      </c>
      <c r="G43" s="32">
        <v>7</v>
      </c>
      <c r="H43" s="33">
        <f t="shared" si="2"/>
        <v>82304</v>
      </c>
      <c r="I43" s="34">
        <v>205150</v>
      </c>
      <c r="J43" s="34">
        <v>905</v>
      </c>
      <c r="K43" s="31">
        <v>1817</v>
      </c>
      <c r="L43" s="33">
        <f t="shared" si="3"/>
        <v>288359</v>
      </c>
      <c r="M43" s="17"/>
      <c r="N43" s="86" t="s">
        <v>93</v>
      </c>
      <c r="O43" s="89" t="s">
        <v>94</v>
      </c>
      <c r="P43" s="90"/>
      <c r="Q43" s="91"/>
      <c r="R43" s="31">
        <v>113295</v>
      </c>
      <c r="S43" s="32">
        <v>16</v>
      </c>
      <c r="T43" s="33">
        <f t="shared" si="12"/>
        <v>113311</v>
      </c>
      <c r="U43" s="34">
        <v>350415</v>
      </c>
      <c r="V43" s="34">
        <v>2339</v>
      </c>
      <c r="W43" s="31">
        <v>2940</v>
      </c>
      <c r="X43" s="33">
        <f t="shared" si="1"/>
        <v>466065</v>
      </c>
    </row>
    <row r="44" spans="1:24" s="22" customFormat="1" ht="7.5" customHeight="1" x14ac:dyDescent="0.15">
      <c r="A44" s="47"/>
      <c r="B44" s="122"/>
      <c r="C44" s="106"/>
      <c r="D44" s="98"/>
      <c r="E44" s="35" t="s">
        <v>10</v>
      </c>
      <c r="F44" s="45">
        <f>SUM(F42:F43)</f>
        <v>134431</v>
      </c>
      <c r="G44" s="32">
        <f>SUM(G42:G43)</f>
        <v>12</v>
      </c>
      <c r="H44" s="33">
        <f t="shared" si="2"/>
        <v>134443</v>
      </c>
      <c r="I44" s="31">
        <f>SUM(I42:I43)</f>
        <v>351715</v>
      </c>
      <c r="J44" s="31">
        <f>SUM(J42:J43)</f>
        <v>1679</v>
      </c>
      <c r="K44" s="31">
        <f>SUM(K42:K43)</f>
        <v>3203</v>
      </c>
      <c r="L44" s="33">
        <f t="shared" si="3"/>
        <v>487837</v>
      </c>
      <c r="M44" s="17"/>
      <c r="N44" s="87"/>
      <c r="O44" s="92" t="s">
        <v>95</v>
      </c>
      <c r="P44" s="93"/>
      <c r="Q44" s="94"/>
      <c r="R44" s="31">
        <v>144912</v>
      </c>
      <c r="S44" s="32">
        <v>25</v>
      </c>
      <c r="T44" s="33">
        <f t="shared" si="12"/>
        <v>144937</v>
      </c>
      <c r="U44" s="34">
        <v>368735</v>
      </c>
      <c r="V44" s="34">
        <v>3572</v>
      </c>
      <c r="W44" s="31">
        <v>6928</v>
      </c>
      <c r="X44" s="33">
        <f t="shared" si="1"/>
        <v>517244</v>
      </c>
    </row>
    <row r="45" spans="1:24" s="22" customFormat="1" ht="7.5" customHeight="1" x14ac:dyDescent="0.15">
      <c r="A45" s="47"/>
      <c r="B45" s="122"/>
      <c r="C45" s="79" t="s">
        <v>96</v>
      </c>
      <c r="D45" s="107" t="s">
        <v>96</v>
      </c>
      <c r="E45" s="35" t="s">
        <v>97</v>
      </c>
      <c r="F45" s="31">
        <v>91407</v>
      </c>
      <c r="G45" s="32">
        <v>16</v>
      </c>
      <c r="H45" s="33">
        <f t="shared" si="2"/>
        <v>91423</v>
      </c>
      <c r="I45" s="34">
        <v>249488</v>
      </c>
      <c r="J45" s="34">
        <v>1416</v>
      </c>
      <c r="K45" s="31">
        <v>2238</v>
      </c>
      <c r="L45" s="33">
        <f t="shared" si="3"/>
        <v>342327</v>
      </c>
      <c r="M45" s="17"/>
      <c r="N45" s="87"/>
      <c r="O45" s="104" t="s">
        <v>98</v>
      </c>
      <c r="P45" s="95" t="s">
        <v>99</v>
      </c>
      <c r="Q45" s="94"/>
      <c r="R45" s="50">
        <v>84252</v>
      </c>
      <c r="S45" s="51">
        <v>16</v>
      </c>
      <c r="T45" s="52">
        <f t="shared" si="12"/>
        <v>84268</v>
      </c>
      <c r="U45" s="53">
        <v>132777</v>
      </c>
      <c r="V45" s="53">
        <v>3246</v>
      </c>
      <c r="W45" s="50">
        <v>9124</v>
      </c>
      <c r="X45" s="52">
        <f t="shared" si="1"/>
        <v>220291</v>
      </c>
    </row>
    <row r="46" spans="1:24" s="22" customFormat="1" ht="7.5" customHeight="1" x14ac:dyDescent="0.15">
      <c r="A46" s="47"/>
      <c r="B46" s="122"/>
      <c r="C46" s="79"/>
      <c r="D46" s="107"/>
      <c r="E46" s="35" t="s">
        <v>100</v>
      </c>
      <c r="F46" s="31">
        <v>24377</v>
      </c>
      <c r="G46" s="32">
        <v>4</v>
      </c>
      <c r="H46" s="33">
        <f t="shared" si="2"/>
        <v>24381</v>
      </c>
      <c r="I46" s="34">
        <v>57388</v>
      </c>
      <c r="J46" s="34">
        <v>307</v>
      </c>
      <c r="K46" s="31">
        <v>304</v>
      </c>
      <c r="L46" s="33">
        <f t="shared" si="3"/>
        <v>82076</v>
      </c>
      <c r="M46" s="17"/>
      <c r="N46" s="87"/>
      <c r="O46" s="105"/>
      <c r="P46" s="95" t="s">
        <v>101</v>
      </c>
      <c r="Q46" s="94"/>
      <c r="R46" s="31">
        <v>128136</v>
      </c>
      <c r="S46" s="32">
        <v>23</v>
      </c>
      <c r="T46" s="33">
        <f t="shared" si="12"/>
        <v>128159</v>
      </c>
      <c r="U46" s="34">
        <v>327136</v>
      </c>
      <c r="V46" s="34">
        <v>3982</v>
      </c>
      <c r="W46" s="31">
        <v>12191</v>
      </c>
      <c r="X46" s="33">
        <f t="shared" si="1"/>
        <v>459277</v>
      </c>
    </row>
    <row r="47" spans="1:24" s="22" customFormat="1" ht="7.5" customHeight="1" x14ac:dyDescent="0.15">
      <c r="A47" s="47"/>
      <c r="B47" s="122"/>
      <c r="C47" s="79"/>
      <c r="D47" s="107"/>
      <c r="E47" s="35" t="s">
        <v>10</v>
      </c>
      <c r="F47" s="45">
        <f>SUM(F45:F46)</f>
        <v>115784</v>
      </c>
      <c r="G47" s="32">
        <f>SUM(G45:G46)</f>
        <v>20</v>
      </c>
      <c r="H47" s="33">
        <f t="shared" si="2"/>
        <v>115804</v>
      </c>
      <c r="I47" s="31">
        <f>SUM(I45:I46)</f>
        <v>306876</v>
      </c>
      <c r="J47" s="31">
        <f>SUM(J45:J46)</f>
        <v>1723</v>
      </c>
      <c r="K47" s="31">
        <f>SUM(K45:K46)</f>
        <v>2542</v>
      </c>
      <c r="L47" s="33">
        <f t="shared" si="3"/>
        <v>424403</v>
      </c>
      <c r="M47" s="17"/>
      <c r="N47" s="87"/>
      <c r="O47" s="105"/>
      <c r="P47" s="96" t="s">
        <v>102</v>
      </c>
      <c r="Q47" s="35" t="s">
        <v>103</v>
      </c>
      <c r="R47" s="31">
        <v>83873</v>
      </c>
      <c r="S47" s="32">
        <v>19</v>
      </c>
      <c r="T47" s="33">
        <f t="shared" si="12"/>
        <v>83892</v>
      </c>
      <c r="U47" s="34">
        <v>278329</v>
      </c>
      <c r="V47" s="34">
        <v>2285</v>
      </c>
      <c r="W47" s="31">
        <v>3903</v>
      </c>
      <c r="X47" s="33">
        <f t="shared" si="1"/>
        <v>364506</v>
      </c>
    </row>
    <row r="48" spans="1:24" s="22" customFormat="1" ht="7.5" customHeight="1" x14ac:dyDescent="0.15">
      <c r="A48" s="47"/>
      <c r="B48" s="122"/>
      <c r="C48" s="79"/>
      <c r="D48" s="99" t="s">
        <v>104</v>
      </c>
      <c r="E48" s="100"/>
      <c r="F48" s="31">
        <v>43892</v>
      </c>
      <c r="G48" s="32">
        <v>1</v>
      </c>
      <c r="H48" s="33">
        <f t="shared" si="2"/>
        <v>43893</v>
      </c>
      <c r="I48" s="34">
        <v>151458</v>
      </c>
      <c r="J48" s="34">
        <v>762</v>
      </c>
      <c r="K48" s="31">
        <v>1182</v>
      </c>
      <c r="L48" s="33">
        <f t="shared" si="3"/>
        <v>196113</v>
      </c>
      <c r="M48" s="17"/>
      <c r="N48" s="87"/>
      <c r="O48" s="105"/>
      <c r="P48" s="97"/>
      <c r="Q48" s="35" t="s">
        <v>105</v>
      </c>
      <c r="R48" s="31">
        <v>36391</v>
      </c>
      <c r="S48" s="32">
        <v>9</v>
      </c>
      <c r="T48" s="33">
        <f t="shared" si="12"/>
        <v>36400</v>
      </c>
      <c r="U48" s="34">
        <v>106978</v>
      </c>
      <c r="V48" s="34">
        <v>983</v>
      </c>
      <c r="W48" s="31">
        <v>2228</v>
      </c>
      <c r="X48" s="33">
        <f t="shared" si="1"/>
        <v>144361</v>
      </c>
    </row>
    <row r="49" spans="1:24" s="22" customFormat="1" ht="7.5" customHeight="1" x14ac:dyDescent="0.15">
      <c r="A49" s="47"/>
      <c r="B49" s="122"/>
      <c r="C49" s="79" t="s">
        <v>106</v>
      </c>
      <c r="D49" s="116" t="s">
        <v>107</v>
      </c>
      <c r="E49" s="117"/>
      <c r="F49" s="31">
        <v>124365</v>
      </c>
      <c r="G49" s="32">
        <v>15</v>
      </c>
      <c r="H49" s="33">
        <f t="shared" si="2"/>
        <v>124380</v>
      </c>
      <c r="I49" s="34">
        <v>329625</v>
      </c>
      <c r="J49" s="34">
        <v>1979</v>
      </c>
      <c r="K49" s="31">
        <v>2213</v>
      </c>
      <c r="L49" s="33">
        <f t="shared" si="3"/>
        <v>455984</v>
      </c>
      <c r="M49" s="17"/>
      <c r="N49" s="87"/>
      <c r="O49" s="106"/>
      <c r="P49" s="98"/>
      <c r="Q49" s="35" t="s">
        <v>10</v>
      </c>
      <c r="R49" s="31">
        <f>SUM(R47:R48)</f>
        <v>120264</v>
      </c>
      <c r="S49" s="32">
        <f>SUM(S47:S48)</f>
        <v>28</v>
      </c>
      <c r="T49" s="33">
        <f t="shared" si="12"/>
        <v>120292</v>
      </c>
      <c r="U49" s="34">
        <f>SUM(U47:U48)</f>
        <v>385307</v>
      </c>
      <c r="V49" s="34">
        <f>SUM(V47:V48)</f>
        <v>3268</v>
      </c>
      <c r="W49" s="31">
        <f>SUM(W47:W48)</f>
        <v>6131</v>
      </c>
      <c r="X49" s="33">
        <f t="shared" si="1"/>
        <v>508867</v>
      </c>
    </row>
    <row r="50" spans="1:24" s="22" customFormat="1" ht="7.5" customHeight="1" x14ac:dyDescent="0.15">
      <c r="A50" s="47"/>
      <c r="B50" s="122"/>
      <c r="C50" s="79"/>
      <c r="D50" s="95" t="s">
        <v>108</v>
      </c>
      <c r="E50" s="94"/>
      <c r="F50" s="31">
        <v>34733</v>
      </c>
      <c r="G50" s="32">
        <v>8</v>
      </c>
      <c r="H50" s="33">
        <f t="shared" si="2"/>
        <v>34741</v>
      </c>
      <c r="I50" s="34">
        <v>100160</v>
      </c>
      <c r="J50" s="34">
        <v>632</v>
      </c>
      <c r="K50" s="31">
        <v>835</v>
      </c>
      <c r="L50" s="33">
        <f t="shared" si="3"/>
        <v>135533</v>
      </c>
      <c r="M50" s="17"/>
      <c r="N50" s="87"/>
      <c r="O50" s="118" t="s">
        <v>109</v>
      </c>
      <c r="P50" s="95" t="s">
        <v>110</v>
      </c>
      <c r="Q50" s="94"/>
      <c r="R50" s="31">
        <v>74910</v>
      </c>
      <c r="S50" s="32">
        <v>13</v>
      </c>
      <c r="T50" s="33">
        <f t="shared" si="12"/>
        <v>74923</v>
      </c>
      <c r="U50" s="34">
        <v>226676</v>
      </c>
      <c r="V50" s="34">
        <v>1984</v>
      </c>
      <c r="W50" s="31">
        <v>2575</v>
      </c>
      <c r="X50" s="33">
        <f t="shared" si="1"/>
        <v>303583</v>
      </c>
    </row>
    <row r="51" spans="1:24" s="22" customFormat="1" ht="7.5" customHeight="1" x14ac:dyDescent="0.15">
      <c r="A51" s="47"/>
      <c r="B51" s="122"/>
      <c r="C51" s="79"/>
      <c r="D51" s="95" t="s">
        <v>111</v>
      </c>
      <c r="E51" s="94"/>
      <c r="F51" s="45">
        <v>27635</v>
      </c>
      <c r="G51" s="32">
        <v>2</v>
      </c>
      <c r="H51" s="33">
        <f t="shared" si="2"/>
        <v>27637</v>
      </c>
      <c r="I51" s="45">
        <v>86061</v>
      </c>
      <c r="J51" s="45">
        <v>623</v>
      </c>
      <c r="K51" s="31">
        <v>760</v>
      </c>
      <c r="L51" s="33">
        <f t="shared" si="3"/>
        <v>114321</v>
      </c>
      <c r="M51" s="17"/>
      <c r="N51" s="87"/>
      <c r="O51" s="97"/>
      <c r="P51" s="95" t="s">
        <v>112</v>
      </c>
      <c r="Q51" s="94"/>
      <c r="R51" s="31">
        <v>10942</v>
      </c>
      <c r="S51" s="32">
        <v>3</v>
      </c>
      <c r="T51" s="33">
        <f t="shared" si="12"/>
        <v>10945</v>
      </c>
      <c r="U51" s="34">
        <v>39135</v>
      </c>
      <c r="V51" s="34">
        <v>225</v>
      </c>
      <c r="W51" s="31">
        <v>427</v>
      </c>
      <c r="X51" s="33">
        <f t="shared" ref="X51:X52" si="24">SUM(T51:V51)</f>
        <v>50305</v>
      </c>
    </row>
    <row r="52" spans="1:24" s="22" customFormat="1" ht="7.5" customHeight="1" x14ac:dyDescent="0.15">
      <c r="A52" s="47"/>
      <c r="B52" s="122"/>
      <c r="C52" s="79"/>
      <c r="D52" s="119" t="s">
        <v>10</v>
      </c>
      <c r="E52" s="120"/>
      <c r="F52" s="45">
        <f>SUM(F49:F51)</f>
        <v>186733</v>
      </c>
      <c r="G52" s="32">
        <f>SUM(G49:G51)</f>
        <v>25</v>
      </c>
      <c r="H52" s="33">
        <f t="shared" ref="H52:H98" si="25">SUM(F52:G52)</f>
        <v>186758</v>
      </c>
      <c r="I52" s="45">
        <f>SUM(I49:I51)</f>
        <v>515846</v>
      </c>
      <c r="J52" s="45">
        <f>SUM(J49:J51)</f>
        <v>3234</v>
      </c>
      <c r="K52" s="45">
        <f>SUM(K49:K51)</f>
        <v>3808</v>
      </c>
      <c r="L52" s="33">
        <f t="shared" ref="L52:L98" si="26">SUM(H52:J52)</f>
        <v>705838</v>
      </c>
      <c r="M52" s="17"/>
      <c r="N52" s="87"/>
      <c r="O52" s="98"/>
      <c r="P52" s="95" t="s">
        <v>10</v>
      </c>
      <c r="Q52" s="94"/>
      <c r="R52" s="31">
        <f>SUM(R50:R51)</f>
        <v>85852</v>
      </c>
      <c r="S52" s="32">
        <f>SUM(S50:S51)</f>
        <v>16</v>
      </c>
      <c r="T52" s="33">
        <f t="shared" si="12"/>
        <v>85868</v>
      </c>
      <c r="U52" s="34">
        <f t="shared" ref="U52:W52" si="27">SUM(U50:U51)</f>
        <v>265811</v>
      </c>
      <c r="V52" s="34">
        <f t="shared" si="27"/>
        <v>2209</v>
      </c>
      <c r="W52" s="31">
        <f t="shared" si="27"/>
        <v>3002</v>
      </c>
      <c r="X52" s="33">
        <f t="shared" si="24"/>
        <v>353888</v>
      </c>
    </row>
    <row r="53" spans="1:24" s="22" customFormat="1" ht="7.5" customHeight="1" x14ac:dyDescent="0.15">
      <c r="A53" s="47"/>
      <c r="B53" s="122"/>
      <c r="C53" s="104" t="s">
        <v>113</v>
      </c>
      <c r="D53" s="107" t="s">
        <v>114</v>
      </c>
      <c r="E53" s="35" t="s">
        <v>115</v>
      </c>
      <c r="F53" s="31">
        <v>61235</v>
      </c>
      <c r="G53" s="32">
        <v>9</v>
      </c>
      <c r="H53" s="33">
        <f t="shared" si="25"/>
        <v>61244</v>
      </c>
      <c r="I53" s="34">
        <v>217645</v>
      </c>
      <c r="J53" s="34">
        <v>1701</v>
      </c>
      <c r="K53" s="31">
        <v>5866</v>
      </c>
      <c r="L53" s="33">
        <f t="shared" si="26"/>
        <v>280590</v>
      </c>
      <c r="M53" s="17"/>
      <c r="N53" s="87"/>
      <c r="O53" s="92" t="s">
        <v>116</v>
      </c>
      <c r="P53" s="93"/>
      <c r="Q53" s="94"/>
      <c r="R53" s="31">
        <v>117273</v>
      </c>
      <c r="S53" s="32">
        <v>20</v>
      </c>
      <c r="T53" s="33">
        <f t="shared" si="12"/>
        <v>117293</v>
      </c>
      <c r="U53" s="34">
        <v>274206</v>
      </c>
      <c r="V53" s="34">
        <v>2565</v>
      </c>
      <c r="W53" s="31">
        <v>1957</v>
      </c>
      <c r="X53" s="33">
        <f t="shared" si="1"/>
        <v>394064</v>
      </c>
    </row>
    <row r="54" spans="1:24" s="22" customFormat="1" ht="7.5" customHeight="1" x14ac:dyDescent="0.15">
      <c r="A54" s="47"/>
      <c r="B54" s="122"/>
      <c r="C54" s="105"/>
      <c r="D54" s="107"/>
      <c r="E54" s="35" t="s">
        <v>117</v>
      </c>
      <c r="F54" s="31">
        <v>17628</v>
      </c>
      <c r="G54" s="32">
        <v>3</v>
      </c>
      <c r="H54" s="33">
        <f t="shared" si="25"/>
        <v>17631</v>
      </c>
      <c r="I54" s="34">
        <v>49564</v>
      </c>
      <c r="J54" s="34">
        <v>562</v>
      </c>
      <c r="K54" s="31">
        <v>2592</v>
      </c>
      <c r="L54" s="33">
        <f t="shared" si="26"/>
        <v>67757</v>
      </c>
      <c r="M54" s="17"/>
      <c r="N54" s="87"/>
      <c r="O54" s="104" t="s">
        <v>118</v>
      </c>
      <c r="P54" s="95" t="s">
        <v>119</v>
      </c>
      <c r="Q54" s="94"/>
      <c r="R54" s="31">
        <v>169342</v>
      </c>
      <c r="S54" s="32">
        <v>44</v>
      </c>
      <c r="T54" s="33">
        <f t="shared" si="12"/>
        <v>169386</v>
      </c>
      <c r="U54" s="34">
        <v>443757</v>
      </c>
      <c r="V54" s="34">
        <v>4189</v>
      </c>
      <c r="W54" s="31">
        <v>9616</v>
      </c>
      <c r="X54" s="33">
        <f t="shared" si="1"/>
        <v>617332</v>
      </c>
    </row>
    <row r="55" spans="1:24" s="22" customFormat="1" ht="7.5" customHeight="1" x14ac:dyDescent="0.15">
      <c r="A55" s="47"/>
      <c r="B55" s="122"/>
      <c r="C55" s="105"/>
      <c r="D55" s="107"/>
      <c r="E55" s="35" t="s">
        <v>10</v>
      </c>
      <c r="F55" s="45">
        <f>SUM(F53:F54)</f>
        <v>78863</v>
      </c>
      <c r="G55" s="32">
        <f>SUM(G53:G54)</f>
        <v>12</v>
      </c>
      <c r="H55" s="33">
        <f t="shared" si="25"/>
        <v>78875</v>
      </c>
      <c r="I55" s="45">
        <f>SUM(I53:I54)</f>
        <v>267209</v>
      </c>
      <c r="J55" s="45">
        <f>SUM(J53:J54)</f>
        <v>2263</v>
      </c>
      <c r="K55" s="45">
        <f>SUM(K53:K54)</f>
        <v>8458</v>
      </c>
      <c r="L55" s="33">
        <f t="shared" si="26"/>
        <v>348347</v>
      </c>
      <c r="M55" s="17"/>
      <c r="N55" s="87"/>
      <c r="O55" s="106"/>
      <c r="P55" s="95" t="s">
        <v>120</v>
      </c>
      <c r="Q55" s="94"/>
      <c r="R55" s="31">
        <v>121621</v>
      </c>
      <c r="S55" s="32">
        <v>34</v>
      </c>
      <c r="T55" s="33">
        <f t="shared" si="12"/>
        <v>121655</v>
      </c>
      <c r="U55" s="34">
        <v>352054</v>
      </c>
      <c r="V55" s="34">
        <v>2558</v>
      </c>
      <c r="W55" s="31">
        <v>2657</v>
      </c>
      <c r="X55" s="33">
        <f t="shared" si="1"/>
        <v>476267</v>
      </c>
    </row>
    <row r="56" spans="1:24" s="22" customFormat="1" ht="7.5" customHeight="1" x14ac:dyDescent="0.15">
      <c r="A56" s="47"/>
      <c r="B56" s="122"/>
      <c r="C56" s="105"/>
      <c r="D56" s="80" t="s">
        <v>121</v>
      </c>
      <c r="E56" s="35" t="s">
        <v>121</v>
      </c>
      <c r="F56" s="31">
        <v>43414</v>
      </c>
      <c r="G56" s="32">
        <v>6</v>
      </c>
      <c r="H56" s="33">
        <f t="shared" si="25"/>
        <v>43420</v>
      </c>
      <c r="I56" s="34">
        <v>159983</v>
      </c>
      <c r="J56" s="34">
        <v>1190</v>
      </c>
      <c r="K56" s="31">
        <v>4022</v>
      </c>
      <c r="L56" s="33">
        <f t="shared" si="26"/>
        <v>204593</v>
      </c>
      <c r="M56" s="17"/>
      <c r="N56" s="88"/>
      <c r="O56" s="83" t="s">
        <v>37</v>
      </c>
      <c r="P56" s="84"/>
      <c r="Q56" s="85"/>
      <c r="R56" s="39">
        <f>SUM(R43:R46,R52:R55,R49)</f>
        <v>1084947</v>
      </c>
      <c r="S56" s="40">
        <f>SUM(S43:S46,S52:S55,S49)</f>
        <v>222</v>
      </c>
      <c r="T56" s="41">
        <f t="shared" si="12"/>
        <v>1085169</v>
      </c>
      <c r="U56" s="39">
        <f t="shared" ref="U56:W56" si="28">SUM(U43:U46,U52:U55,U49)</f>
        <v>2900198</v>
      </c>
      <c r="V56" s="39">
        <f t="shared" si="28"/>
        <v>27928</v>
      </c>
      <c r="W56" s="39">
        <f t="shared" si="28"/>
        <v>54546</v>
      </c>
      <c r="X56" s="41">
        <f t="shared" si="1"/>
        <v>4013295</v>
      </c>
    </row>
    <row r="57" spans="1:24" s="22" customFormat="1" ht="7.5" customHeight="1" x14ac:dyDescent="0.15">
      <c r="A57" s="47"/>
      <c r="B57" s="122"/>
      <c r="C57" s="105"/>
      <c r="D57" s="81"/>
      <c r="E57" s="35" t="s">
        <v>122</v>
      </c>
      <c r="F57" s="31">
        <v>10786</v>
      </c>
      <c r="G57" s="32">
        <v>3</v>
      </c>
      <c r="H57" s="33">
        <f t="shared" si="25"/>
        <v>10789</v>
      </c>
      <c r="I57" s="34">
        <v>38286</v>
      </c>
      <c r="J57" s="34">
        <v>376</v>
      </c>
      <c r="K57" s="31">
        <v>1469</v>
      </c>
      <c r="L57" s="33">
        <f t="shared" si="26"/>
        <v>49451</v>
      </c>
      <c r="M57" s="17"/>
      <c r="N57" s="86" t="s">
        <v>123</v>
      </c>
      <c r="O57" s="89" t="s">
        <v>124</v>
      </c>
      <c r="P57" s="90"/>
      <c r="Q57" s="91"/>
      <c r="R57" s="31">
        <v>74188</v>
      </c>
      <c r="S57" s="32">
        <v>4</v>
      </c>
      <c r="T57" s="33">
        <f t="shared" si="12"/>
        <v>74192</v>
      </c>
      <c r="U57" s="34">
        <v>166011</v>
      </c>
      <c r="V57" s="34">
        <v>953</v>
      </c>
      <c r="W57" s="31">
        <v>1080</v>
      </c>
      <c r="X57" s="33">
        <f t="shared" si="1"/>
        <v>241156</v>
      </c>
    </row>
    <row r="58" spans="1:24" s="22" customFormat="1" ht="7.5" customHeight="1" x14ac:dyDescent="0.15">
      <c r="A58" s="47"/>
      <c r="B58" s="122"/>
      <c r="C58" s="105"/>
      <c r="D58" s="82"/>
      <c r="E58" s="35" t="s">
        <v>10</v>
      </c>
      <c r="F58" s="45">
        <f>SUM(F56:F57)</f>
        <v>54200</v>
      </c>
      <c r="G58" s="32">
        <f>SUM(G56:G57)</f>
        <v>9</v>
      </c>
      <c r="H58" s="33">
        <f t="shared" si="25"/>
        <v>54209</v>
      </c>
      <c r="I58" s="45">
        <f>SUM(I56:I57)</f>
        <v>198269</v>
      </c>
      <c r="J58" s="45">
        <f>SUM(J56:J57)</f>
        <v>1566</v>
      </c>
      <c r="K58" s="45">
        <f>SUM(K56:K57)</f>
        <v>5491</v>
      </c>
      <c r="L58" s="33">
        <f t="shared" si="26"/>
        <v>254044</v>
      </c>
      <c r="M58" s="17"/>
      <c r="N58" s="87"/>
      <c r="O58" s="115" t="s">
        <v>125</v>
      </c>
      <c r="P58" s="95" t="s">
        <v>126</v>
      </c>
      <c r="Q58" s="94"/>
      <c r="R58" s="31">
        <v>64481</v>
      </c>
      <c r="S58" s="32">
        <v>3</v>
      </c>
      <c r="T58" s="33">
        <f t="shared" si="12"/>
        <v>64484</v>
      </c>
      <c r="U58" s="34">
        <v>140377</v>
      </c>
      <c r="V58" s="34">
        <v>1199</v>
      </c>
      <c r="W58" s="31">
        <v>1120</v>
      </c>
      <c r="X58" s="33">
        <f t="shared" si="1"/>
        <v>206060</v>
      </c>
    </row>
    <row r="59" spans="1:24" ht="7.5" customHeight="1" x14ac:dyDescent="0.15">
      <c r="A59" s="47"/>
      <c r="B59" s="122"/>
      <c r="C59" s="105"/>
      <c r="D59" s="107" t="s">
        <v>127</v>
      </c>
      <c r="E59" s="35" t="s">
        <v>128</v>
      </c>
      <c r="F59" s="31">
        <v>54873</v>
      </c>
      <c r="G59" s="32">
        <v>18</v>
      </c>
      <c r="H59" s="33">
        <f t="shared" si="25"/>
        <v>54891</v>
      </c>
      <c r="I59" s="34">
        <v>188366</v>
      </c>
      <c r="J59" s="34">
        <v>1217</v>
      </c>
      <c r="K59" s="31">
        <v>5379</v>
      </c>
      <c r="L59" s="33">
        <f t="shared" si="26"/>
        <v>244474</v>
      </c>
      <c r="M59" s="17"/>
      <c r="N59" s="87"/>
      <c r="O59" s="105"/>
      <c r="P59" s="95" t="s">
        <v>129</v>
      </c>
      <c r="Q59" s="94"/>
      <c r="R59" s="36">
        <v>23721</v>
      </c>
      <c r="S59" s="37">
        <v>0</v>
      </c>
      <c r="T59" s="33">
        <f>SUM(R59:S59)</f>
        <v>23721</v>
      </c>
      <c r="U59" s="38">
        <v>59224</v>
      </c>
      <c r="V59" s="38">
        <v>397</v>
      </c>
      <c r="W59" s="36">
        <v>382</v>
      </c>
      <c r="X59" s="44">
        <f>SUM(T59:V59)</f>
        <v>83342</v>
      </c>
    </row>
    <row r="60" spans="1:24" ht="7.5" customHeight="1" x14ac:dyDescent="0.15">
      <c r="A60" s="47"/>
      <c r="B60" s="122"/>
      <c r="C60" s="105"/>
      <c r="D60" s="107"/>
      <c r="E60" s="35" t="s">
        <v>130</v>
      </c>
      <c r="F60" s="31">
        <v>24899</v>
      </c>
      <c r="G60" s="32">
        <v>6</v>
      </c>
      <c r="H60" s="33">
        <f t="shared" si="25"/>
        <v>24905</v>
      </c>
      <c r="I60" s="34">
        <v>96876</v>
      </c>
      <c r="J60" s="34">
        <v>457</v>
      </c>
      <c r="K60" s="31">
        <v>1508</v>
      </c>
      <c r="L60" s="33">
        <f t="shared" si="26"/>
        <v>122238</v>
      </c>
      <c r="M60" s="17"/>
      <c r="N60" s="87"/>
      <c r="O60" s="106"/>
      <c r="P60" s="95" t="s">
        <v>10</v>
      </c>
      <c r="Q60" s="94"/>
      <c r="R60" s="36">
        <f>SUM(R58:R59)</f>
        <v>88202</v>
      </c>
      <c r="S60" s="37">
        <f>SUM(S58:S59)</f>
        <v>3</v>
      </c>
      <c r="T60" s="33">
        <f>SUM(R60:S60)</f>
        <v>88205</v>
      </c>
      <c r="U60" s="38">
        <f t="shared" ref="U60:W60" si="29">SUM(U58:U59)</f>
        <v>199601</v>
      </c>
      <c r="V60" s="38">
        <f t="shared" si="29"/>
        <v>1596</v>
      </c>
      <c r="W60" s="36">
        <f t="shared" si="29"/>
        <v>1502</v>
      </c>
      <c r="X60" s="44">
        <f>SUM(T60:V60)</f>
        <v>289402</v>
      </c>
    </row>
    <row r="61" spans="1:24" ht="7.5" customHeight="1" x14ac:dyDescent="0.15">
      <c r="A61" s="47"/>
      <c r="B61" s="122"/>
      <c r="C61" s="105"/>
      <c r="D61" s="107"/>
      <c r="E61" s="35" t="s">
        <v>10</v>
      </c>
      <c r="F61" s="45">
        <f>SUM(F59:F60)</f>
        <v>79772</v>
      </c>
      <c r="G61" s="32">
        <f>SUM(G59:G60)</f>
        <v>24</v>
      </c>
      <c r="H61" s="33">
        <f t="shared" si="25"/>
        <v>79796</v>
      </c>
      <c r="I61" s="31">
        <f>SUM(I59:I60)</f>
        <v>285242</v>
      </c>
      <c r="J61" s="31">
        <f>SUM(J59:J60)</f>
        <v>1674</v>
      </c>
      <c r="K61" s="31">
        <f>SUM(K59:K60)</f>
        <v>6887</v>
      </c>
      <c r="L61" s="33">
        <f t="shared" si="26"/>
        <v>366712</v>
      </c>
      <c r="M61" s="17"/>
      <c r="N61" s="87"/>
      <c r="O61" s="104" t="s">
        <v>131</v>
      </c>
      <c r="P61" s="95" t="s">
        <v>132</v>
      </c>
      <c r="Q61" s="94"/>
      <c r="R61" s="36">
        <v>137205</v>
      </c>
      <c r="S61" s="37">
        <v>38</v>
      </c>
      <c r="T61" s="33">
        <f>SUM(R61:S61)</f>
        <v>137243</v>
      </c>
      <c r="U61" s="38">
        <v>341986</v>
      </c>
      <c r="V61" s="38">
        <v>2415</v>
      </c>
      <c r="W61" s="36">
        <v>3368</v>
      </c>
      <c r="X61" s="44">
        <f>SUM(T61:V61)</f>
        <v>481644</v>
      </c>
    </row>
    <row r="62" spans="1:24" ht="7.5" customHeight="1" x14ac:dyDescent="0.15">
      <c r="A62" s="47"/>
      <c r="B62" s="122"/>
      <c r="C62" s="106"/>
      <c r="D62" s="99" t="s">
        <v>133</v>
      </c>
      <c r="E62" s="100"/>
      <c r="F62" s="31">
        <v>98349</v>
      </c>
      <c r="G62" s="32">
        <v>15</v>
      </c>
      <c r="H62" s="33">
        <f t="shared" si="25"/>
        <v>98364</v>
      </c>
      <c r="I62" s="34">
        <v>300841</v>
      </c>
      <c r="J62" s="34">
        <v>1571</v>
      </c>
      <c r="K62" s="31">
        <v>2584</v>
      </c>
      <c r="L62" s="33">
        <f t="shared" si="26"/>
        <v>400776</v>
      </c>
      <c r="M62" s="17"/>
      <c r="N62" s="87"/>
      <c r="O62" s="105"/>
      <c r="P62" s="95" t="s">
        <v>134</v>
      </c>
      <c r="Q62" s="94"/>
      <c r="R62" s="36">
        <v>56937</v>
      </c>
      <c r="S62" s="37">
        <v>12</v>
      </c>
      <c r="T62" s="33">
        <f>SUM(R62:S62)</f>
        <v>56949</v>
      </c>
      <c r="U62" s="38">
        <v>187026</v>
      </c>
      <c r="V62" s="38">
        <v>891</v>
      </c>
      <c r="W62" s="36">
        <v>1197</v>
      </c>
      <c r="X62" s="44">
        <f>SUM(T62:V62)</f>
        <v>244866</v>
      </c>
    </row>
    <row r="63" spans="1:24" ht="7.5" customHeight="1" x14ac:dyDescent="0.15">
      <c r="A63" s="47"/>
      <c r="B63" s="122"/>
      <c r="C63" s="104" t="s">
        <v>135</v>
      </c>
      <c r="D63" s="96" t="s">
        <v>136</v>
      </c>
      <c r="E63" s="30" t="s">
        <v>137</v>
      </c>
      <c r="F63" s="31">
        <v>95469</v>
      </c>
      <c r="G63" s="32">
        <v>14</v>
      </c>
      <c r="H63" s="33">
        <f t="shared" si="25"/>
        <v>95483</v>
      </c>
      <c r="I63" s="34">
        <v>268158</v>
      </c>
      <c r="J63" s="34">
        <v>1603</v>
      </c>
      <c r="K63" s="31">
        <v>4781</v>
      </c>
      <c r="L63" s="33">
        <f t="shared" si="26"/>
        <v>365244</v>
      </c>
      <c r="M63" s="17"/>
      <c r="N63" s="87"/>
      <c r="O63" s="106"/>
      <c r="P63" s="95" t="s">
        <v>10</v>
      </c>
      <c r="Q63" s="94"/>
      <c r="R63" s="31">
        <f>SUM(R61:R62)</f>
        <v>194142</v>
      </c>
      <c r="S63" s="32">
        <f>SUM(S61:S62)</f>
        <v>50</v>
      </c>
      <c r="T63" s="33">
        <f t="shared" si="12"/>
        <v>194192</v>
      </c>
      <c r="U63" s="34">
        <f t="shared" ref="U63:W63" si="30">SUM(U61:U62)</f>
        <v>529012</v>
      </c>
      <c r="V63" s="34">
        <f t="shared" si="30"/>
        <v>3306</v>
      </c>
      <c r="W63" s="31">
        <f t="shared" si="30"/>
        <v>4565</v>
      </c>
      <c r="X63" s="33">
        <f t="shared" si="1"/>
        <v>726510</v>
      </c>
    </row>
    <row r="64" spans="1:24" ht="7.5" customHeight="1" x14ac:dyDescent="0.15">
      <c r="A64" s="47"/>
      <c r="B64" s="122"/>
      <c r="C64" s="105"/>
      <c r="D64" s="110"/>
      <c r="E64" s="30" t="s">
        <v>138</v>
      </c>
      <c r="F64" s="31">
        <v>32283</v>
      </c>
      <c r="G64" s="32">
        <v>1</v>
      </c>
      <c r="H64" s="33">
        <f t="shared" si="25"/>
        <v>32284</v>
      </c>
      <c r="I64" s="34">
        <v>68005</v>
      </c>
      <c r="J64" s="34">
        <v>394</v>
      </c>
      <c r="K64" s="31">
        <v>1213</v>
      </c>
      <c r="L64" s="33">
        <f t="shared" si="26"/>
        <v>100683</v>
      </c>
      <c r="M64" s="17"/>
      <c r="N64" s="87"/>
      <c r="O64" s="104" t="s">
        <v>139</v>
      </c>
      <c r="P64" s="95" t="s">
        <v>123</v>
      </c>
      <c r="Q64" s="94"/>
      <c r="R64" s="31">
        <v>123848</v>
      </c>
      <c r="S64" s="32">
        <v>22</v>
      </c>
      <c r="T64" s="33">
        <f t="shared" si="12"/>
        <v>123870</v>
      </c>
      <c r="U64" s="34">
        <v>393256</v>
      </c>
      <c r="V64" s="34">
        <v>2401</v>
      </c>
      <c r="W64" s="31">
        <v>5435</v>
      </c>
      <c r="X64" s="44">
        <f t="shared" si="1"/>
        <v>519527</v>
      </c>
    </row>
    <row r="65" spans="1:24" ht="7.5" customHeight="1" x14ac:dyDescent="0.15">
      <c r="A65" s="47"/>
      <c r="B65" s="122"/>
      <c r="C65" s="105"/>
      <c r="D65" s="110"/>
      <c r="E65" s="35" t="s">
        <v>10</v>
      </c>
      <c r="F65" s="45">
        <f>SUM(F63:F64)</f>
        <v>127752</v>
      </c>
      <c r="G65" s="32">
        <f>SUM(G63:G64)</f>
        <v>15</v>
      </c>
      <c r="H65" s="33">
        <f t="shared" si="25"/>
        <v>127767</v>
      </c>
      <c r="I65" s="31">
        <f>SUM(I63:I64)</f>
        <v>336163</v>
      </c>
      <c r="J65" s="31">
        <f>SUM(J63:J64)</f>
        <v>1997</v>
      </c>
      <c r="K65" s="31">
        <f>SUM(K63:K64)</f>
        <v>5994</v>
      </c>
      <c r="L65" s="33">
        <f t="shared" si="26"/>
        <v>465927</v>
      </c>
      <c r="M65" s="17"/>
      <c r="N65" s="87"/>
      <c r="O65" s="106"/>
      <c r="P65" s="95" t="s">
        <v>140</v>
      </c>
      <c r="Q65" s="94"/>
      <c r="R65" s="31">
        <v>75539</v>
      </c>
      <c r="S65" s="32">
        <v>14</v>
      </c>
      <c r="T65" s="33">
        <f t="shared" si="12"/>
        <v>75553</v>
      </c>
      <c r="U65" s="34">
        <v>227531</v>
      </c>
      <c r="V65" s="34">
        <v>1201</v>
      </c>
      <c r="W65" s="31">
        <v>1701</v>
      </c>
      <c r="X65" s="33">
        <f t="shared" si="1"/>
        <v>304285</v>
      </c>
    </row>
    <row r="66" spans="1:24" ht="7.5" customHeight="1" x14ac:dyDescent="0.15">
      <c r="A66" s="47"/>
      <c r="B66" s="122"/>
      <c r="C66" s="105"/>
      <c r="D66" s="96" t="s">
        <v>141</v>
      </c>
      <c r="E66" s="35" t="s">
        <v>142</v>
      </c>
      <c r="F66" s="31">
        <v>23080</v>
      </c>
      <c r="G66" s="32">
        <v>2</v>
      </c>
      <c r="H66" s="33">
        <f t="shared" ref="H66:H72" si="31">SUM(F66:G66)</f>
        <v>23082</v>
      </c>
      <c r="I66" s="34">
        <v>81977</v>
      </c>
      <c r="J66" s="34">
        <v>501</v>
      </c>
      <c r="K66" s="31">
        <v>1988</v>
      </c>
      <c r="L66" s="33">
        <f t="shared" ref="L66:L72" si="32">SUM(H66:J66)</f>
        <v>105560</v>
      </c>
      <c r="M66" s="17"/>
      <c r="N66" s="87"/>
      <c r="O66" s="104" t="s">
        <v>143</v>
      </c>
      <c r="P66" s="95" t="s">
        <v>144</v>
      </c>
      <c r="Q66" s="94"/>
      <c r="R66" s="31">
        <v>107646</v>
      </c>
      <c r="S66" s="32">
        <v>11</v>
      </c>
      <c r="T66" s="33">
        <f t="shared" si="12"/>
        <v>107657</v>
      </c>
      <c r="U66" s="34">
        <v>297576</v>
      </c>
      <c r="V66" s="34">
        <v>1626</v>
      </c>
      <c r="W66" s="31">
        <v>1914</v>
      </c>
      <c r="X66" s="33">
        <f t="shared" si="1"/>
        <v>406859</v>
      </c>
    </row>
    <row r="67" spans="1:24" ht="7.5" customHeight="1" x14ac:dyDescent="0.15">
      <c r="A67" s="47"/>
      <c r="B67" s="122"/>
      <c r="C67" s="105"/>
      <c r="D67" s="97"/>
      <c r="E67" s="35" t="s">
        <v>145</v>
      </c>
      <c r="F67" s="31">
        <v>9973</v>
      </c>
      <c r="G67" s="32">
        <v>0</v>
      </c>
      <c r="H67" s="33">
        <f t="shared" si="31"/>
        <v>9973</v>
      </c>
      <c r="I67" s="34">
        <v>25333</v>
      </c>
      <c r="J67" s="34">
        <v>224</v>
      </c>
      <c r="K67" s="31">
        <v>1598</v>
      </c>
      <c r="L67" s="33">
        <f t="shared" si="32"/>
        <v>35530</v>
      </c>
      <c r="M67" s="17"/>
      <c r="N67" s="87"/>
      <c r="O67" s="105"/>
      <c r="P67" s="95" t="s">
        <v>146</v>
      </c>
      <c r="Q67" s="94"/>
      <c r="R67" s="36">
        <v>20628</v>
      </c>
      <c r="S67" s="37">
        <v>0</v>
      </c>
      <c r="T67" s="33">
        <f t="shared" si="12"/>
        <v>20628</v>
      </c>
      <c r="U67" s="38">
        <v>66778</v>
      </c>
      <c r="V67" s="38">
        <v>370</v>
      </c>
      <c r="W67" s="36">
        <v>528</v>
      </c>
      <c r="X67" s="33">
        <f t="shared" si="1"/>
        <v>87776</v>
      </c>
    </row>
    <row r="68" spans="1:24" ht="7.5" customHeight="1" x14ac:dyDescent="0.15">
      <c r="A68" s="47"/>
      <c r="B68" s="122"/>
      <c r="C68" s="105"/>
      <c r="D68" s="97"/>
      <c r="E68" s="35" t="s">
        <v>147</v>
      </c>
      <c r="F68" s="31">
        <v>14753</v>
      </c>
      <c r="G68" s="32">
        <v>0</v>
      </c>
      <c r="H68" s="33">
        <f t="shared" si="31"/>
        <v>14753</v>
      </c>
      <c r="I68" s="34">
        <v>49008</v>
      </c>
      <c r="J68" s="34">
        <v>421</v>
      </c>
      <c r="K68" s="31">
        <v>1984</v>
      </c>
      <c r="L68" s="33">
        <f t="shared" si="32"/>
        <v>64182</v>
      </c>
      <c r="M68" s="17"/>
      <c r="N68" s="87"/>
      <c r="O68" s="106"/>
      <c r="P68" s="95" t="s">
        <v>10</v>
      </c>
      <c r="Q68" s="94"/>
      <c r="R68" s="31">
        <f>SUM(R66:R67)</f>
        <v>128274</v>
      </c>
      <c r="S68" s="32">
        <f>SUM(S66:S67)</f>
        <v>11</v>
      </c>
      <c r="T68" s="33">
        <f t="shared" si="12"/>
        <v>128285</v>
      </c>
      <c r="U68" s="34">
        <f>SUM(U66:U67)</f>
        <v>364354</v>
      </c>
      <c r="V68" s="34">
        <f>SUM(V66:V67)</f>
        <v>1996</v>
      </c>
      <c r="W68" s="31">
        <f>SUM(W66:W67)</f>
        <v>2442</v>
      </c>
      <c r="X68" s="33">
        <f t="shared" si="1"/>
        <v>494635</v>
      </c>
    </row>
    <row r="69" spans="1:24" ht="7.5" customHeight="1" x14ac:dyDescent="0.15">
      <c r="A69" s="47"/>
      <c r="B69" s="122"/>
      <c r="C69" s="105"/>
      <c r="D69" s="98"/>
      <c r="E69" s="35" t="s">
        <v>10</v>
      </c>
      <c r="F69" s="45">
        <f>SUM(F66:F68)</f>
        <v>47806</v>
      </c>
      <c r="G69" s="32">
        <f>SUM(G66:G68)</f>
        <v>2</v>
      </c>
      <c r="H69" s="33">
        <f t="shared" si="31"/>
        <v>47808</v>
      </c>
      <c r="I69" s="31">
        <f t="shared" ref="I69:K69" si="33">SUM(I66:I68)</f>
        <v>156318</v>
      </c>
      <c r="J69" s="31">
        <f t="shared" si="33"/>
        <v>1146</v>
      </c>
      <c r="K69" s="31">
        <f t="shared" si="33"/>
        <v>5570</v>
      </c>
      <c r="L69" s="33">
        <f t="shared" si="32"/>
        <v>205272</v>
      </c>
      <c r="M69" s="17"/>
      <c r="N69" s="88"/>
      <c r="O69" s="83" t="s">
        <v>37</v>
      </c>
      <c r="P69" s="84"/>
      <c r="Q69" s="85"/>
      <c r="R69" s="39">
        <f>SUM(R57,R63:R65,R68,R60)</f>
        <v>684193</v>
      </c>
      <c r="S69" s="40">
        <f>SUM(S57,S63:S65,S68,S60)</f>
        <v>104</v>
      </c>
      <c r="T69" s="41">
        <f t="shared" si="12"/>
        <v>684297</v>
      </c>
      <c r="U69" s="39">
        <f t="shared" ref="U69:W69" si="34">SUM(U57,U63:U65,U68,U60)</f>
        <v>1879765</v>
      </c>
      <c r="V69" s="39">
        <f t="shared" si="34"/>
        <v>11453</v>
      </c>
      <c r="W69" s="39">
        <f t="shared" si="34"/>
        <v>16725</v>
      </c>
      <c r="X69" s="41">
        <f t="shared" si="1"/>
        <v>2575515</v>
      </c>
    </row>
    <row r="70" spans="1:24" ht="7.5" customHeight="1" x14ac:dyDescent="0.15">
      <c r="A70" s="47"/>
      <c r="B70" s="122"/>
      <c r="C70" s="105"/>
      <c r="D70" s="80" t="s">
        <v>148</v>
      </c>
      <c r="E70" s="35" t="s">
        <v>149</v>
      </c>
      <c r="F70" s="31">
        <v>77052</v>
      </c>
      <c r="G70" s="32">
        <v>7</v>
      </c>
      <c r="H70" s="33">
        <f t="shared" si="31"/>
        <v>77059</v>
      </c>
      <c r="I70" s="34">
        <v>174740</v>
      </c>
      <c r="J70" s="34">
        <v>1051</v>
      </c>
      <c r="K70" s="31">
        <v>1260</v>
      </c>
      <c r="L70" s="33">
        <f t="shared" si="32"/>
        <v>252850</v>
      </c>
      <c r="M70" s="17"/>
      <c r="N70" s="86" t="s">
        <v>150</v>
      </c>
      <c r="O70" s="89" t="s">
        <v>151</v>
      </c>
      <c r="P70" s="90"/>
      <c r="Q70" s="91"/>
      <c r="R70" s="36">
        <v>89541</v>
      </c>
      <c r="S70" s="37">
        <v>15</v>
      </c>
      <c r="T70" s="44">
        <f t="shared" si="12"/>
        <v>89556</v>
      </c>
      <c r="U70" s="38">
        <v>208808</v>
      </c>
      <c r="V70" s="38">
        <v>1079</v>
      </c>
      <c r="W70" s="36">
        <v>1586</v>
      </c>
      <c r="X70" s="44">
        <f t="shared" si="1"/>
        <v>299443</v>
      </c>
    </row>
    <row r="71" spans="1:24" ht="7.5" customHeight="1" x14ac:dyDescent="0.15">
      <c r="A71" s="47"/>
      <c r="B71" s="122"/>
      <c r="C71" s="105"/>
      <c r="D71" s="81"/>
      <c r="E71" s="35" t="s">
        <v>152</v>
      </c>
      <c r="F71" s="31">
        <v>19851</v>
      </c>
      <c r="G71" s="32">
        <v>0</v>
      </c>
      <c r="H71" s="33">
        <f t="shared" si="31"/>
        <v>19851</v>
      </c>
      <c r="I71" s="34">
        <v>57455</v>
      </c>
      <c r="J71" s="34">
        <v>332</v>
      </c>
      <c r="K71" s="31">
        <v>673</v>
      </c>
      <c r="L71" s="33">
        <f t="shared" si="32"/>
        <v>77638</v>
      </c>
      <c r="M71" s="11"/>
      <c r="N71" s="87"/>
      <c r="O71" s="115" t="s">
        <v>153</v>
      </c>
      <c r="P71" s="95" t="s">
        <v>154</v>
      </c>
      <c r="Q71" s="94"/>
      <c r="R71" s="31">
        <v>70763</v>
      </c>
      <c r="S71" s="32">
        <v>17</v>
      </c>
      <c r="T71" s="33">
        <f t="shared" si="12"/>
        <v>70780</v>
      </c>
      <c r="U71" s="34">
        <v>172601</v>
      </c>
      <c r="V71" s="34">
        <v>1125</v>
      </c>
      <c r="W71" s="31">
        <v>1378</v>
      </c>
      <c r="X71" s="33">
        <f t="shared" si="1"/>
        <v>244506</v>
      </c>
    </row>
    <row r="72" spans="1:24" ht="7.5" customHeight="1" x14ac:dyDescent="0.15">
      <c r="A72" s="47"/>
      <c r="B72" s="122"/>
      <c r="C72" s="105"/>
      <c r="D72" s="82"/>
      <c r="E72" s="35" t="s">
        <v>10</v>
      </c>
      <c r="F72" s="45">
        <f>SUM(F70:F71)</f>
        <v>96903</v>
      </c>
      <c r="G72" s="32">
        <f>SUM(G70:G71)</f>
        <v>7</v>
      </c>
      <c r="H72" s="33">
        <f t="shared" si="31"/>
        <v>96910</v>
      </c>
      <c r="I72" s="31">
        <f>SUM(I70:I71)</f>
        <v>232195</v>
      </c>
      <c r="J72" s="31">
        <f>SUM(J70:J71)</f>
        <v>1383</v>
      </c>
      <c r="K72" s="31">
        <f>SUM(K70:K71)</f>
        <v>1933</v>
      </c>
      <c r="L72" s="33">
        <f t="shared" si="32"/>
        <v>330488</v>
      </c>
      <c r="M72" s="11"/>
      <c r="N72" s="87"/>
      <c r="O72" s="105"/>
      <c r="P72" s="95" t="s">
        <v>155</v>
      </c>
      <c r="Q72" s="94"/>
      <c r="R72" s="36">
        <v>28806</v>
      </c>
      <c r="S72" s="37">
        <v>10</v>
      </c>
      <c r="T72" s="33">
        <f t="shared" si="12"/>
        <v>28816</v>
      </c>
      <c r="U72" s="38">
        <v>103328</v>
      </c>
      <c r="V72" s="38">
        <v>663</v>
      </c>
      <c r="W72" s="36">
        <v>1147</v>
      </c>
      <c r="X72" s="44">
        <f t="shared" ref="X72:X73" si="35">SUM(T72:V72)</f>
        <v>132807</v>
      </c>
    </row>
    <row r="73" spans="1:24" ht="7.5" customHeight="1" x14ac:dyDescent="0.15">
      <c r="A73" s="47"/>
      <c r="B73" s="122"/>
      <c r="C73" s="105"/>
      <c r="D73" s="96" t="s">
        <v>156</v>
      </c>
      <c r="E73" s="35" t="s">
        <v>156</v>
      </c>
      <c r="F73" s="31">
        <v>13327</v>
      </c>
      <c r="G73" s="32">
        <v>1</v>
      </c>
      <c r="H73" s="33">
        <f t="shared" si="25"/>
        <v>13328</v>
      </c>
      <c r="I73" s="34">
        <v>50706</v>
      </c>
      <c r="J73" s="34">
        <v>277</v>
      </c>
      <c r="K73" s="31">
        <v>856</v>
      </c>
      <c r="L73" s="33">
        <f t="shared" si="26"/>
        <v>64311</v>
      </c>
      <c r="M73" s="11"/>
      <c r="N73" s="87"/>
      <c r="O73" s="106"/>
      <c r="P73" s="95" t="s">
        <v>10</v>
      </c>
      <c r="Q73" s="94"/>
      <c r="R73" s="36">
        <f>SUM(R71:R72)</f>
        <v>99569</v>
      </c>
      <c r="S73" s="37">
        <f>SUM(S71:S72)</f>
        <v>27</v>
      </c>
      <c r="T73" s="33">
        <f t="shared" si="12"/>
        <v>99596</v>
      </c>
      <c r="U73" s="38">
        <f t="shared" ref="U73:W73" si="36">SUM(U71:U72)</f>
        <v>275929</v>
      </c>
      <c r="V73" s="38">
        <f t="shared" si="36"/>
        <v>1788</v>
      </c>
      <c r="W73" s="36">
        <f t="shared" si="36"/>
        <v>2525</v>
      </c>
      <c r="X73" s="44">
        <f t="shared" si="35"/>
        <v>377313</v>
      </c>
    </row>
    <row r="74" spans="1:24" ht="7.5" customHeight="1" x14ac:dyDescent="0.15">
      <c r="A74" s="47"/>
      <c r="B74" s="122"/>
      <c r="C74" s="105"/>
      <c r="D74" s="97"/>
      <c r="E74" s="35" t="s">
        <v>157</v>
      </c>
      <c r="F74" s="31">
        <v>16885</v>
      </c>
      <c r="G74" s="32">
        <v>1</v>
      </c>
      <c r="H74" s="33">
        <f t="shared" si="25"/>
        <v>16886</v>
      </c>
      <c r="I74" s="34">
        <v>61600</v>
      </c>
      <c r="J74" s="34">
        <v>423</v>
      </c>
      <c r="K74" s="31">
        <v>1624</v>
      </c>
      <c r="L74" s="33">
        <f t="shared" si="26"/>
        <v>78909</v>
      </c>
      <c r="M74" s="11"/>
      <c r="N74" s="87"/>
      <c r="O74" s="92" t="s">
        <v>158</v>
      </c>
      <c r="P74" s="93"/>
      <c r="Q74" s="94"/>
      <c r="R74" s="31">
        <v>149970</v>
      </c>
      <c r="S74" s="32">
        <v>21</v>
      </c>
      <c r="T74" s="33">
        <f t="shared" si="12"/>
        <v>149991</v>
      </c>
      <c r="U74" s="34">
        <v>366689</v>
      </c>
      <c r="V74" s="34">
        <v>2682</v>
      </c>
      <c r="W74" s="31">
        <v>3239</v>
      </c>
      <c r="X74" s="33">
        <f t="shared" si="1"/>
        <v>519362</v>
      </c>
    </row>
    <row r="75" spans="1:24" ht="7.5" customHeight="1" x14ac:dyDescent="0.15">
      <c r="A75" s="47"/>
      <c r="B75" s="122"/>
      <c r="C75" s="105"/>
      <c r="D75" s="97"/>
      <c r="E75" s="35" t="s">
        <v>159</v>
      </c>
      <c r="F75" s="50">
        <v>12519</v>
      </c>
      <c r="G75" s="51">
        <v>3</v>
      </c>
      <c r="H75" s="33">
        <f t="shared" si="25"/>
        <v>12522</v>
      </c>
      <c r="I75" s="53">
        <v>40448</v>
      </c>
      <c r="J75" s="53">
        <v>412</v>
      </c>
      <c r="K75" s="50">
        <v>1734</v>
      </c>
      <c r="L75" s="33">
        <f t="shared" si="26"/>
        <v>53382</v>
      </c>
      <c r="M75" s="11"/>
      <c r="N75" s="87"/>
      <c r="O75" s="92" t="s">
        <v>160</v>
      </c>
      <c r="P75" s="93"/>
      <c r="Q75" s="94"/>
      <c r="R75" s="31">
        <v>97324</v>
      </c>
      <c r="S75" s="32">
        <v>26</v>
      </c>
      <c r="T75" s="33">
        <f t="shared" si="12"/>
        <v>97350</v>
      </c>
      <c r="U75" s="34">
        <v>202947</v>
      </c>
      <c r="V75" s="34">
        <v>1188</v>
      </c>
      <c r="W75" s="31">
        <v>1465</v>
      </c>
      <c r="X75" s="33">
        <f t="shared" si="1"/>
        <v>301485</v>
      </c>
    </row>
    <row r="76" spans="1:24" ht="7.5" customHeight="1" x14ac:dyDescent="0.15">
      <c r="A76" s="47"/>
      <c r="B76" s="122"/>
      <c r="C76" s="106"/>
      <c r="D76" s="98"/>
      <c r="E76" s="35" t="s">
        <v>10</v>
      </c>
      <c r="F76" s="45">
        <f>SUM(F73:F75)</f>
        <v>42731</v>
      </c>
      <c r="G76" s="32">
        <f>SUM(G73:G75)</f>
        <v>5</v>
      </c>
      <c r="H76" s="33">
        <f t="shared" si="25"/>
        <v>42736</v>
      </c>
      <c r="I76" s="31">
        <f t="shared" ref="I76:K76" si="37">SUM(I73:I75)</f>
        <v>152754</v>
      </c>
      <c r="J76" s="31">
        <f t="shared" si="37"/>
        <v>1112</v>
      </c>
      <c r="K76" s="31">
        <f t="shared" si="37"/>
        <v>4214</v>
      </c>
      <c r="L76" s="33">
        <f t="shared" si="26"/>
        <v>196602</v>
      </c>
      <c r="M76" s="11"/>
      <c r="N76" s="88"/>
      <c r="O76" s="83" t="s">
        <v>37</v>
      </c>
      <c r="P76" s="84"/>
      <c r="Q76" s="85"/>
      <c r="R76" s="39">
        <f>SUM(R73:R75,R70)</f>
        <v>436404</v>
      </c>
      <c r="S76" s="42">
        <f>SUM(S73:S75,S70)</f>
        <v>89</v>
      </c>
      <c r="T76" s="41">
        <f t="shared" si="12"/>
        <v>436493</v>
      </c>
      <c r="U76" s="43">
        <f t="shared" ref="U76:W76" si="38">SUM(U73:U75,U70)</f>
        <v>1054373</v>
      </c>
      <c r="V76" s="43">
        <f t="shared" si="38"/>
        <v>6737</v>
      </c>
      <c r="W76" s="39">
        <f t="shared" si="38"/>
        <v>8815</v>
      </c>
      <c r="X76" s="41">
        <f t="shared" si="1"/>
        <v>1497603</v>
      </c>
    </row>
    <row r="77" spans="1:24" ht="7.5" customHeight="1" x14ac:dyDescent="0.15">
      <c r="A77" s="47"/>
      <c r="B77" s="122"/>
      <c r="C77" s="104" t="s">
        <v>161</v>
      </c>
      <c r="D77" s="107" t="s">
        <v>162</v>
      </c>
      <c r="E77" s="35" t="s">
        <v>163</v>
      </c>
      <c r="F77" s="50">
        <v>41554</v>
      </c>
      <c r="G77" s="51">
        <v>16</v>
      </c>
      <c r="H77" s="52">
        <f>SUM(F77:G77)</f>
        <v>41570</v>
      </c>
      <c r="I77" s="53">
        <v>39230</v>
      </c>
      <c r="J77" s="53">
        <v>1498</v>
      </c>
      <c r="K77" s="50">
        <v>6444</v>
      </c>
      <c r="L77" s="52">
        <f>SUM(H77:J77)</f>
        <v>82298</v>
      </c>
      <c r="M77" s="11"/>
      <c r="N77" s="86" t="s">
        <v>164</v>
      </c>
      <c r="O77" s="108" t="s">
        <v>165</v>
      </c>
      <c r="P77" s="109" t="s">
        <v>166</v>
      </c>
      <c r="Q77" s="91"/>
      <c r="R77" s="18">
        <v>103048</v>
      </c>
      <c r="S77" s="19">
        <v>4</v>
      </c>
      <c r="T77" s="20">
        <f t="shared" si="12"/>
        <v>103052</v>
      </c>
      <c r="U77" s="21">
        <v>374456</v>
      </c>
      <c r="V77" s="21">
        <v>2345</v>
      </c>
      <c r="W77" s="18">
        <v>7874</v>
      </c>
      <c r="X77" s="20">
        <f t="shared" si="1"/>
        <v>479853</v>
      </c>
    </row>
    <row r="78" spans="1:24" ht="7.5" customHeight="1" x14ac:dyDescent="0.15">
      <c r="A78" s="47"/>
      <c r="B78" s="122"/>
      <c r="C78" s="105"/>
      <c r="D78" s="107"/>
      <c r="E78" s="35" t="s">
        <v>167</v>
      </c>
      <c r="F78" s="50">
        <v>12797</v>
      </c>
      <c r="G78" s="51">
        <v>5</v>
      </c>
      <c r="H78" s="52">
        <f>SUM(F78:G78)</f>
        <v>12802</v>
      </c>
      <c r="I78" s="53">
        <v>14119</v>
      </c>
      <c r="J78" s="53">
        <v>439</v>
      </c>
      <c r="K78" s="50">
        <v>1887</v>
      </c>
      <c r="L78" s="52">
        <f>SUM(H78:J78)</f>
        <v>27360</v>
      </c>
      <c r="M78" s="11"/>
      <c r="N78" s="87"/>
      <c r="O78" s="105"/>
      <c r="P78" s="95" t="s">
        <v>168</v>
      </c>
      <c r="Q78" s="94"/>
      <c r="R78" s="31">
        <v>79204</v>
      </c>
      <c r="S78" s="32">
        <v>8</v>
      </c>
      <c r="T78" s="33">
        <f t="shared" si="12"/>
        <v>79212</v>
      </c>
      <c r="U78" s="34">
        <v>284190</v>
      </c>
      <c r="V78" s="34">
        <v>1391</v>
      </c>
      <c r="W78" s="31">
        <v>2582</v>
      </c>
      <c r="X78" s="33">
        <f t="shared" ref="X78:X88" si="39">SUM(T78:V78)</f>
        <v>364793</v>
      </c>
    </row>
    <row r="79" spans="1:24" ht="7.5" customHeight="1" x14ac:dyDescent="0.15">
      <c r="A79" s="47"/>
      <c r="B79" s="122"/>
      <c r="C79" s="105"/>
      <c r="D79" s="107"/>
      <c r="E79" s="35" t="s">
        <v>10</v>
      </c>
      <c r="F79" s="45">
        <f>SUM(F77:F78)</f>
        <v>54351</v>
      </c>
      <c r="G79" s="32">
        <f>SUM(G77:G78)</f>
        <v>21</v>
      </c>
      <c r="H79" s="33">
        <f>SUM(F79:G79)</f>
        <v>54372</v>
      </c>
      <c r="I79" s="45">
        <f>SUM(I77:I78)</f>
        <v>53349</v>
      </c>
      <c r="J79" s="45">
        <f>SUM(J77:J78)</f>
        <v>1937</v>
      </c>
      <c r="K79" s="45">
        <f>SUM(K77:K78)</f>
        <v>8331</v>
      </c>
      <c r="L79" s="52">
        <f>SUM(H79:J79)</f>
        <v>109658</v>
      </c>
      <c r="M79" s="11"/>
      <c r="N79" s="87"/>
      <c r="O79" s="105"/>
      <c r="P79" s="95" t="s">
        <v>169</v>
      </c>
      <c r="Q79" s="94"/>
      <c r="R79" s="31">
        <v>91465</v>
      </c>
      <c r="S79" s="32">
        <v>6</v>
      </c>
      <c r="T79" s="33">
        <f t="shared" si="12"/>
        <v>91471</v>
      </c>
      <c r="U79" s="34">
        <v>248407</v>
      </c>
      <c r="V79" s="34">
        <v>1190</v>
      </c>
      <c r="W79" s="31">
        <v>1768</v>
      </c>
      <c r="X79" s="33">
        <f t="shared" si="39"/>
        <v>341068</v>
      </c>
    </row>
    <row r="80" spans="1:24" ht="7.5" customHeight="1" x14ac:dyDescent="0.15">
      <c r="A80" s="47"/>
      <c r="B80" s="122"/>
      <c r="C80" s="105"/>
      <c r="D80" s="96" t="s">
        <v>170</v>
      </c>
      <c r="E80" s="35" t="s">
        <v>170</v>
      </c>
      <c r="F80" s="31">
        <v>35380</v>
      </c>
      <c r="G80" s="32">
        <v>7</v>
      </c>
      <c r="H80" s="33">
        <f t="shared" si="25"/>
        <v>35387</v>
      </c>
      <c r="I80" s="34">
        <v>42748</v>
      </c>
      <c r="J80" s="34">
        <v>1090</v>
      </c>
      <c r="K80" s="31">
        <v>5325</v>
      </c>
      <c r="L80" s="33">
        <f t="shared" si="26"/>
        <v>79225</v>
      </c>
      <c r="M80" s="11"/>
      <c r="N80" s="87"/>
      <c r="O80" s="106"/>
      <c r="P80" s="95" t="s">
        <v>171</v>
      </c>
      <c r="Q80" s="94"/>
      <c r="R80" s="31">
        <v>43521</v>
      </c>
      <c r="S80" s="32">
        <v>3</v>
      </c>
      <c r="T80" s="33">
        <f t="shared" si="12"/>
        <v>43524</v>
      </c>
      <c r="U80" s="34">
        <v>126934</v>
      </c>
      <c r="V80" s="34">
        <v>520</v>
      </c>
      <c r="W80" s="31">
        <v>825</v>
      </c>
      <c r="X80" s="33">
        <f t="shared" si="39"/>
        <v>170978</v>
      </c>
    </row>
    <row r="81" spans="1:24" ht="7.5" customHeight="1" x14ac:dyDescent="0.15">
      <c r="A81" s="47"/>
      <c r="B81" s="122"/>
      <c r="C81" s="105"/>
      <c r="D81" s="97"/>
      <c r="E81" s="35" t="s">
        <v>172</v>
      </c>
      <c r="F81" s="50">
        <v>7547</v>
      </c>
      <c r="G81" s="51">
        <v>2</v>
      </c>
      <c r="H81" s="52">
        <f>SUM(F81:G81)</f>
        <v>7549</v>
      </c>
      <c r="I81" s="53">
        <v>9174</v>
      </c>
      <c r="J81" s="53">
        <v>258</v>
      </c>
      <c r="K81" s="50">
        <v>1030</v>
      </c>
      <c r="L81" s="52">
        <f>SUM(H81:J81)</f>
        <v>16981</v>
      </c>
      <c r="M81" s="11"/>
      <c r="N81" s="87"/>
      <c r="O81" s="92" t="s">
        <v>173</v>
      </c>
      <c r="P81" s="93"/>
      <c r="Q81" s="94"/>
      <c r="R81" s="31">
        <v>88393</v>
      </c>
      <c r="S81" s="32">
        <v>14</v>
      </c>
      <c r="T81" s="33">
        <f t="shared" si="12"/>
        <v>88407</v>
      </c>
      <c r="U81" s="34">
        <v>249558</v>
      </c>
      <c r="V81" s="34">
        <v>1390</v>
      </c>
      <c r="W81" s="31">
        <v>1411</v>
      </c>
      <c r="X81" s="33">
        <f t="shared" si="39"/>
        <v>339355</v>
      </c>
    </row>
    <row r="82" spans="1:24" ht="7.5" customHeight="1" x14ac:dyDescent="0.15">
      <c r="A82" s="47"/>
      <c r="B82" s="122"/>
      <c r="C82" s="105"/>
      <c r="D82" s="97"/>
      <c r="E82" s="35" t="s">
        <v>174</v>
      </c>
      <c r="F82" s="50">
        <v>10182</v>
      </c>
      <c r="G82" s="51">
        <v>3</v>
      </c>
      <c r="H82" s="52">
        <f>SUM(F82:G82)</f>
        <v>10185</v>
      </c>
      <c r="I82" s="53">
        <v>13641</v>
      </c>
      <c r="J82" s="53">
        <v>324</v>
      </c>
      <c r="K82" s="50">
        <v>1835</v>
      </c>
      <c r="L82" s="52">
        <f>SUM(H82:J82)</f>
        <v>24150</v>
      </c>
      <c r="M82" s="11"/>
      <c r="N82" s="87"/>
      <c r="O82" s="104" t="s">
        <v>175</v>
      </c>
      <c r="P82" s="95" t="s">
        <v>176</v>
      </c>
      <c r="Q82" s="94"/>
      <c r="R82" s="31">
        <v>82267</v>
      </c>
      <c r="S82" s="32">
        <v>9</v>
      </c>
      <c r="T82" s="33">
        <f t="shared" si="12"/>
        <v>82276</v>
      </c>
      <c r="U82" s="34">
        <v>236348</v>
      </c>
      <c r="V82" s="34">
        <v>1263</v>
      </c>
      <c r="W82" s="31">
        <v>2076</v>
      </c>
      <c r="X82" s="33">
        <f t="shared" si="39"/>
        <v>319887</v>
      </c>
    </row>
    <row r="83" spans="1:24" ht="7.5" customHeight="1" x14ac:dyDescent="0.15">
      <c r="A83" s="47"/>
      <c r="B83" s="122"/>
      <c r="C83" s="105"/>
      <c r="D83" s="98"/>
      <c r="E83" s="35" t="s">
        <v>10</v>
      </c>
      <c r="F83" s="45">
        <f>SUM(F80:F82)</f>
        <v>53109</v>
      </c>
      <c r="G83" s="32">
        <f>SUM(G80:G82)</f>
        <v>12</v>
      </c>
      <c r="H83" s="33">
        <f>SUM(F83:G83)</f>
        <v>53121</v>
      </c>
      <c r="I83" s="45">
        <f t="shared" ref="I83:K83" si="40">SUM(I80:I82)</f>
        <v>65563</v>
      </c>
      <c r="J83" s="45">
        <f t="shared" si="40"/>
        <v>1672</v>
      </c>
      <c r="K83" s="45">
        <f t="shared" si="40"/>
        <v>8190</v>
      </c>
      <c r="L83" s="52">
        <f>SUM(H83:J83)</f>
        <v>120356</v>
      </c>
      <c r="M83" s="11"/>
      <c r="N83" s="87"/>
      <c r="O83" s="105"/>
      <c r="P83" s="95" t="s">
        <v>177</v>
      </c>
      <c r="Q83" s="94"/>
      <c r="R83" s="31">
        <v>41498</v>
      </c>
      <c r="S83" s="32">
        <v>4</v>
      </c>
      <c r="T83" s="33">
        <f t="shared" si="12"/>
        <v>41502</v>
      </c>
      <c r="U83" s="34">
        <v>109618</v>
      </c>
      <c r="V83" s="34">
        <v>475</v>
      </c>
      <c r="W83" s="31">
        <v>796</v>
      </c>
      <c r="X83" s="33">
        <f t="shared" si="39"/>
        <v>151595</v>
      </c>
    </row>
    <row r="84" spans="1:24" ht="7.5" customHeight="1" x14ac:dyDescent="0.15">
      <c r="A84" s="47"/>
      <c r="B84" s="122"/>
      <c r="C84" s="105"/>
      <c r="D84" s="96" t="s">
        <v>178</v>
      </c>
      <c r="E84" s="30" t="s">
        <v>178</v>
      </c>
      <c r="F84" s="50">
        <v>46240</v>
      </c>
      <c r="G84" s="51">
        <v>7</v>
      </c>
      <c r="H84" s="52">
        <f>SUM(F84:G84)</f>
        <v>46247</v>
      </c>
      <c r="I84" s="53">
        <v>68030</v>
      </c>
      <c r="J84" s="53">
        <v>1650</v>
      </c>
      <c r="K84" s="50">
        <v>7950</v>
      </c>
      <c r="L84" s="52">
        <f>SUM(H84:J84)</f>
        <v>115927</v>
      </c>
      <c r="M84" s="11"/>
      <c r="N84" s="87"/>
      <c r="O84" s="106"/>
      <c r="P84" s="95" t="s">
        <v>179</v>
      </c>
      <c r="Q84" s="94"/>
      <c r="R84" s="31">
        <v>12471</v>
      </c>
      <c r="S84" s="32">
        <v>0</v>
      </c>
      <c r="T84" s="33">
        <f t="shared" si="12"/>
        <v>12471</v>
      </c>
      <c r="U84" s="34">
        <v>20864</v>
      </c>
      <c r="V84" s="34">
        <v>175</v>
      </c>
      <c r="W84" s="31">
        <v>141</v>
      </c>
      <c r="X84" s="33">
        <f t="shared" si="39"/>
        <v>33510</v>
      </c>
    </row>
    <row r="85" spans="1:24" ht="7.5" customHeight="1" x14ac:dyDescent="0.15">
      <c r="A85" s="47"/>
      <c r="B85" s="122"/>
      <c r="C85" s="105"/>
      <c r="D85" s="97"/>
      <c r="E85" s="35" t="s">
        <v>180</v>
      </c>
      <c r="F85" s="50">
        <v>7478</v>
      </c>
      <c r="G85" s="51">
        <v>0</v>
      </c>
      <c r="H85" s="52">
        <f>SUM(F85:G85)</f>
        <v>7478</v>
      </c>
      <c r="I85" s="53">
        <v>7517</v>
      </c>
      <c r="J85" s="53">
        <v>451</v>
      </c>
      <c r="K85" s="50">
        <v>1837</v>
      </c>
      <c r="L85" s="52">
        <f>SUM(H85:J85)</f>
        <v>15446</v>
      </c>
      <c r="M85" s="54"/>
      <c r="N85" s="87"/>
      <c r="O85" s="92" t="s">
        <v>181</v>
      </c>
      <c r="P85" s="93"/>
      <c r="Q85" s="94"/>
      <c r="R85" s="31">
        <v>181865</v>
      </c>
      <c r="S85" s="32">
        <v>13</v>
      </c>
      <c r="T85" s="33">
        <f t="shared" si="12"/>
        <v>181878</v>
      </c>
      <c r="U85" s="34">
        <v>477652</v>
      </c>
      <c r="V85" s="34">
        <v>3288</v>
      </c>
      <c r="W85" s="31">
        <v>3420</v>
      </c>
      <c r="X85" s="33">
        <f t="shared" si="39"/>
        <v>662818</v>
      </c>
    </row>
    <row r="86" spans="1:24" ht="7.5" customHeight="1" x14ac:dyDescent="0.15">
      <c r="A86" s="47"/>
      <c r="B86" s="122"/>
      <c r="C86" s="105"/>
      <c r="D86" s="97"/>
      <c r="E86" s="35" t="s">
        <v>182</v>
      </c>
      <c r="F86" s="31">
        <v>9450</v>
      </c>
      <c r="G86" s="32">
        <v>4</v>
      </c>
      <c r="H86" s="33">
        <f t="shared" si="25"/>
        <v>9454</v>
      </c>
      <c r="I86" s="34">
        <v>17146</v>
      </c>
      <c r="J86" s="34">
        <v>282</v>
      </c>
      <c r="K86" s="31">
        <v>1733</v>
      </c>
      <c r="L86" s="33">
        <f t="shared" si="26"/>
        <v>26882</v>
      </c>
      <c r="M86" s="54"/>
      <c r="N86" s="87"/>
      <c r="O86" s="92" t="s">
        <v>183</v>
      </c>
      <c r="P86" s="93"/>
      <c r="Q86" s="94"/>
      <c r="R86" s="31">
        <v>122858</v>
      </c>
      <c r="S86" s="32">
        <v>15</v>
      </c>
      <c r="T86" s="33">
        <f t="shared" si="12"/>
        <v>122873</v>
      </c>
      <c r="U86" s="55">
        <v>320284</v>
      </c>
      <c r="V86" s="55">
        <v>1747</v>
      </c>
      <c r="W86" s="31">
        <v>2150</v>
      </c>
      <c r="X86" s="33">
        <f t="shared" si="39"/>
        <v>444904</v>
      </c>
    </row>
    <row r="87" spans="1:24" ht="7.5" customHeight="1" x14ac:dyDescent="0.15">
      <c r="A87" s="56"/>
      <c r="B87" s="122"/>
      <c r="C87" s="105"/>
      <c r="D87" s="98"/>
      <c r="E87" s="35" t="s">
        <v>10</v>
      </c>
      <c r="F87" s="45">
        <f>SUM(F84:F86)</f>
        <v>63168</v>
      </c>
      <c r="G87" s="32">
        <f>SUM(G84:G86)</f>
        <v>11</v>
      </c>
      <c r="H87" s="33">
        <f t="shared" si="25"/>
        <v>63179</v>
      </c>
      <c r="I87" s="45">
        <f t="shared" ref="I87:K87" si="41">SUM(I84:I86)</f>
        <v>92693</v>
      </c>
      <c r="J87" s="45">
        <f t="shared" si="41"/>
        <v>2383</v>
      </c>
      <c r="K87" s="45">
        <f t="shared" si="41"/>
        <v>11520</v>
      </c>
      <c r="L87" s="33">
        <f t="shared" si="26"/>
        <v>158255</v>
      </c>
      <c r="M87" s="54"/>
      <c r="N87" s="87"/>
      <c r="O87" s="92" t="s">
        <v>184</v>
      </c>
      <c r="P87" s="93"/>
      <c r="Q87" s="94"/>
      <c r="R87" s="31">
        <v>144495</v>
      </c>
      <c r="S87" s="32">
        <v>7</v>
      </c>
      <c r="T87" s="33">
        <f t="shared" si="12"/>
        <v>144502</v>
      </c>
      <c r="U87" s="55">
        <v>327408</v>
      </c>
      <c r="V87" s="55">
        <v>1605</v>
      </c>
      <c r="W87" s="57">
        <v>1869</v>
      </c>
      <c r="X87" s="33">
        <f t="shared" si="39"/>
        <v>473515</v>
      </c>
    </row>
    <row r="88" spans="1:24" ht="7.5" customHeight="1" x14ac:dyDescent="0.15">
      <c r="A88" s="58"/>
      <c r="B88" s="122"/>
      <c r="C88" s="105"/>
      <c r="D88" s="99" t="s">
        <v>185</v>
      </c>
      <c r="E88" s="100"/>
      <c r="F88" s="31">
        <v>46889</v>
      </c>
      <c r="G88" s="32">
        <v>15</v>
      </c>
      <c r="H88" s="33">
        <f t="shared" si="25"/>
        <v>46904</v>
      </c>
      <c r="I88" s="34">
        <v>141886</v>
      </c>
      <c r="J88" s="34">
        <v>1136</v>
      </c>
      <c r="K88" s="31">
        <v>3675</v>
      </c>
      <c r="L88" s="33">
        <f t="shared" si="26"/>
        <v>189926</v>
      </c>
      <c r="M88" s="54"/>
      <c r="N88" s="87"/>
      <c r="O88" s="111" t="s">
        <v>186</v>
      </c>
      <c r="P88" s="95" t="s">
        <v>187</v>
      </c>
      <c r="Q88" s="94"/>
      <c r="R88" s="31">
        <v>195029</v>
      </c>
      <c r="S88" s="32">
        <v>13</v>
      </c>
      <c r="T88" s="33">
        <f t="shared" si="12"/>
        <v>195042</v>
      </c>
      <c r="U88" s="55">
        <v>437058</v>
      </c>
      <c r="V88" s="55">
        <v>2206</v>
      </c>
      <c r="W88" s="57">
        <v>2958</v>
      </c>
      <c r="X88" s="33">
        <f t="shared" si="39"/>
        <v>634306</v>
      </c>
    </row>
    <row r="89" spans="1:24" ht="7.5" customHeight="1" x14ac:dyDescent="0.15">
      <c r="A89" s="58"/>
      <c r="B89" s="122"/>
      <c r="C89" s="106"/>
      <c r="D89" s="99" t="s">
        <v>188</v>
      </c>
      <c r="E89" s="100"/>
      <c r="F89" s="31">
        <v>75537</v>
      </c>
      <c r="G89" s="32">
        <v>22</v>
      </c>
      <c r="H89" s="33">
        <f t="shared" si="25"/>
        <v>75559</v>
      </c>
      <c r="I89" s="34">
        <v>184677</v>
      </c>
      <c r="J89" s="34">
        <v>2034</v>
      </c>
      <c r="K89" s="31">
        <v>8286</v>
      </c>
      <c r="L89" s="33">
        <f t="shared" si="26"/>
        <v>262270</v>
      </c>
      <c r="N89" s="87"/>
      <c r="O89" s="112"/>
      <c r="P89" s="113" t="s">
        <v>189</v>
      </c>
      <c r="Q89" s="114"/>
      <c r="R89" s="31">
        <f t="shared" ref="R89:W89" si="42">SUM(R101:R102)</f>
        <v>24182</v>
      </c>
      <c r="S89" s="32">
        <f t="shared" si="42"/>
        <v>0</v>
      </c>
      <c r="T89" s="33">
        <f>SUM(T101:T102)</f>
        <v>24182</v>
      </c>
      <c r="U89" s="55">
        <f>SUM(U101:U102)</f>
        <v>35189</v>
      </c>
      <c r="V89" s="55">
        <f t="shared" si="42"/>
        <v>272</v>
      </c>
      <c r="W89" s="57">
        <f t="shared" si="42"/>
        <v>366</v>
      </c>
      <c r="X89" s="33">
        <f>SUM(T89:V89)</f>
        <v>59643</v>
      </c>
    </row>
    <row r="90" spans="1:24" ht="7.5" customHeight="1" x14ac:dyDescent="0.15">
      <c r="A90" s="58"/>
      <c r="B90" s="122"/>
      <c r="C90" s="79" t="s">
        <v>190</v>
      </c>
      <c r="D90" s="80" t="s">
        <v>190</v>
      </c>
      <c r="E90" s="30" t="s">
        <v>191</v>
      </c>
      <c r="F90" s="31">
        <v>108996</v>
      </c>
      <c r="G90" s="32">
        <v>23</v>
      </c>
      <c r="H90" s="33">
        <f t="shared" si="25"/>
        <v>109019</v>
      </c>
      <c r="I90" s="34">
        <v>261119</v>
      </c>
      <c r="J90" s="34">
        <v>3475</v>
      </c>
      <c r="K90" s="31">
        <v>12073</v>
      </c>
      <c r="L90" s="33">
        <f t="shared" si="26"/>
        <v>373613</v>
      </c>
      <c r="N90" s="88"/>
      <c r="O90" s="83" t="s">
        <v>37</v>
      </c>
      <c r="P90" s="84"/>
      <c r="Q90" s="85"/>
      <c r="R90" s="39">
        <f>SUM(R77:R89)</f>
        <v>1210296</v>
      </c>
      <c r="S90" s="42">
        <f>SUM(S77:S89)</f>
        <v>96</v>
      </c>
      <c r="T90" s="41">
        <f t="shared" ref="T90:T95" si="43">SUM(R90:S90)</f>
        <v>1210392</v>
      </c>
      <c r="U90" s="49">
        <f>SUM(U77:U89)</f>
        <v>3247966</v>
      </c>
      <c r="V90" s="49">
        <f>SUM(V77:V89)</f>
        <v>17867</v>
      </c>
      <c r="W90" s="40">
        <f>SUM(W77:W89)</f>
        <v>28236</v>
      </c>
      <c r="X90" s="41">
        <f t="shared" ref="X90:X95" si="44">SUM(T90:V90)</f>
        <v>4476225</v>
      </c>
    </row>
    <row r="91" spans="1:24" ht="7.5" customHeight="1" x14ac:dyDescent="0.15">
      <c r="B91" s="122"/>
      <c r="C91" s="79"/>
      <c r="D91" s="81"/>
      <c r="E91" s="30" t="s">
        <v>192</v>
      </c>
      <c r="F91" s="31">
        <v>28337</v>
      </c>
      <c r="G91" s="32">
        <v>7</v>
      </c>
      <c r="H91" s="33">
        <f t="shared" si="25"/>
        <v>28344</v>
      </c>
      <c r="I91" s="34">
        <v>52661</v>
      </c>
      <c r="J91" s="34">
        <v>898</v>
      </c>
      <c r="K91" s="31">
        <v>4532</v>
      </c>
      <c r="L91" s="33">
        <f t="shared" si="26"/>
        <v>81903</v>
      </c>
      <c r="N91" s="86" t="s">
        <v>193</v>
      </c>
      <c r="O91" s="89" t="s">
        <v>194</v>
      </c>
      <c r="P91" s="90"/>
      <c r="Q91" s="91"/>
      <c r="R91" s="18">
        <v>116456</v>
      </c>
      <c r="S91" s="19">
        <v>2</v>
      </c>
      <c r="T91" s="20">
        <f t="shared" si="43"/>
        <v>116458</v>
      </c>
      <c r="U91" s="60">
        <v>425152</v>
      </c>
      <c r="V91" s="21">
        <v>2389</v>
      </c>
      <c r="W91" s="18">
        <v>1945</v>
      </c>
      <c r="X91" s="20">
        <f t="shared" si="44"/>
        <v>543999</v>
      </c>
    </row>
    <row r="92" spans="1:24" ht="7.5" customHeight="1" x14ac:dyDescent="0.15">
      <c r="B92" s="122"/>
      <c r="C92" s="79"/>
      <c r="D92" s="82"/>
      <c r="E92" s="30" t="s">
        <v>10</v>
      </c>
      <c r="F92" s="31">
        <f>SUM(F90:F91)</f>
        <v>137333</v>
      </c>
      <c r="G92" s="32">
        <f>SUM(G90:G91)</f>
        <v>30</v>
      </c>
      <c r="H92" s="33">
        <f t="shared" si="25"/>
        <v>137363</v>
      </c>
      <c r="I92" s="34">
        <f>SUM(I90:I91)</f>
        <v>313780</v>
      </c>
      <c r="J92" s="34">
        <f>SUM(J90:J91)</f>
        <v>4373</v>
      </c>
      <c r="K92" s="31">
        <f>SUM(K90:K91)</f>
        <v>16605</v>
      </c>
      <c r="L92" s="33">
        <f t="shared" si="26"/>
        <v>455516</v>
      </c>
      <c r="N92" s="87"/>
      <c r="O92" s="92" t="s">
        <v>195</v>
      </c>
      <c r="P92" s="93"/>
      <c r="Q92" s="94"/>
      <c r="R92" s="31">
        <v>11483</v>
      </c>
      <c r="S92" s="32">
        <v>0</v>
      </c>
      <c r="T92" s="33">
        <f t="shared" si="43"/>
        <v>11483</v>
      </c>
      <c r="U92" s="34">
        <v>20821</v>
      </c>
      <c r="V92" s="34">
        <v>215</v>
      </c>
      <c r="W92" s="31">
        <v>113</v>
      </c>
      <c r="X92" s="33">
        <f t="shared" si="44"/>
        <v>32519</v>
      </c>
    </row>
    <row r="93" spans="1:24" ht="7.5" customHeight="1" x14ac:dyDescent="0.15">
      <c r="B93" s="122"/>
      <c r="C93" s="79"/>
      <c r="D93" s="95" t="s">
        <v>196</v>
      </c>
      <c r="E93" s="94"/>
      <c r="F93" s="31">
        <v>72747</v>
      </c>
      <c r="G93" s="32">
        <v>11</v>
      </c>
      <c r="H93" s="33">
        <f t="shared" si="25"/>
        <v>72758</v>
      </c>
      <c r="I93" s="34">
        <v>217201</v>
      </c>
      <c r="J93" s="34">
        <v>1571</v>
      </c>
      <c r="K93" s="31">
        <v>3934</v>
      </c>
      <c r="L93" s="33">
        <f t="shared" si="26"/>
        <v>291530</v>
      </c>
      <c r="N93" s="87"/>
      <c r="O93" s="92" t="s">
        <v>197</v>
      </c>
      <c r="P93" s="93"/>
      <c r="Q93" s="94"/>
      <c r="R93" s="31">
        <v>10364</v>
      </c>
      <c r="S93" s="32">
        <v>0</v>
      </c>
      <c r="T93" s="33">
        <f t="shared" si="43"/>
        <v>10364</v>
      </c>
      <c r="U93" s="34">
        <v>18983</v>
      </c>
      <c r="V93" s="34">
        <v>173</v>
      </c>
      <c r="W93" s="31">
        <v>177</v>
      </c>
      <c r="X93" s="33">
        <f t="shared" si="44"/>
        <v>29520</v>
      </c>
    </row>
    <row r="94" spans="1:24" ht="7.5" customHeight="1" x14ac:dyDescent="0.15">
      <c r="B94" s="122"/>
      <c r="C94" s="79"/>
      <c r="D94" s="95" t="s">
        <v>198</v>
      </c>
      <c r="E94" s="94"/>
      <c r="F94" s="31">
        <v>64116</v>
      </c>
      <c r="G94" s="32">
        <v>21</v>
      </c>
      <c r="H94" s="33">
        <f t="shared" si="25"/>
        <v>64137</v>
      </c>
      <c r="I94" s="34">
        <v>194418</v>
      </c>
      <c r="J94" s="34">
        <v>1517</v>
      </c>
      <c r="K94" s="31">
        <v>5379</v>
      </c>
      <c r="L94" s="33">
        <f t="shared" si="26"/>
        <v>260072</v>
      </c>
      <c r="N94" s="88"/>
      <c r="O94" s="83" t="s">
        <v>37</v>
      </c>
      <c r="P94" s="84"/>
      <c r="Q94" s="85"/>
      <c r="R94" s="39">
        <f>SUM(R91:R93)</f>
        <v>138303</v>
      </c>
      <c r="S94" s="42">
        <f>SUM(S91:S93)</f>
        <v>2</v>
      </c>
      <c r="T94" s="41">
        <f t="shared" si="43"/>
        <v>138305</v>
      </c>
      <c r="U94" s="43">
        <f>SUM(U91:U93)</f>
        <v>464956</v>
      </c>
      <c r="V94" s="43">
        <f>SUM(V91:V93)</f>
        <v>2777</v>
      </c>
      <c r="W94" s="39">
        <f>SUM(W91:W93)</f>
        <v>2235</v>
      </c>
      <c r="X94" s="41">
        <f t="shared" si="44"/>
        <v>606038</v>
      </c>
    </row>
    <row r="95" spans="1:24" ht="7.5" customHeight="1" x14ac:dyDescent="0.15">
      <c r="B95" s="122"/>
      <c r="C95" s="79" t="s">
        <v>199</v>
      </c>
      <c r="D95" s="99" t="s">
        <v>200</v>
      </c>
      <c r="E95" s="100"/>
      <c r="F95" s="31">
        <v>96605</v>
      </c>
      <c r="G95" s="32">
        <v>25</v>
      </c>
      <c r="H95" s="33">
        <f t="shared" si="25"/>
        <v>96630</v>
      </c>
      <c r="I95" s="34">
        <v>201987</v>
      </c>
      <c r="J95" s="34">
        <v>1438</v>
      </c>
      <c r="K95" s="31">
        <v>1675</v>
      </c>
      <c r="L95" s="33">
        <f t="shared" si="26"/>
        <v>300055</v>
      </c>
      <c r="N95" s="101" t="s">
        <v>201</v>
      </c>
      <c r="O95" s="102"/>
      <c r="P95" s="102"/>
      <c r="Q95" s="103"/>
      <c r="R95" s="61">
        <f>SUM(F40,F19,F98,R16,R42,R56,R69,R76,R90,R94)</f>
        <v>8308316</v>
      </c>
      <c r="S95" s="61">
        <f>SUM(G40,G19,G98,S16,S42,S56,S69,S76,S90,S94)</f>
        <v>1210</v>
      </c>
      <c r="T95" s="62">
        <f t="shared" si="43"/>
        <v>8309526</v>
      </c>
      <c r="U95" s="63">
        <f t="shared" ref="U95:W95" si="45">SUM(I40,I19,I98,U16,U42,U56,U69,U76,U90,U94)</f>
        <v>22826343</v>
      </c>
      <c r="V95" s="63">
        <f t="shared" si="45"/>
        <v>160006</v>
      </c>
      <c r="W95" s="64">
        <f t="shared" si="45"/>
        <v>311163</v>
      </c>
      <c r="X95" s="62">
        <f t="shared" si="44"/>
        <v>31295875</v>
      </c>
    </row>
    <row r="96" spans="1:24" ht="7.5" customHeight="1" x14ac:dyDescent="0.15">
      <c r="B96" s="122"/>
      <c r="C96" s="79"/>
      <c r="D96" s="99" t="s">
        <v>202</v>
      </c>
      <c r="E96" s="100"/>
      <c r="F96" s="31">
        <v>11054</v>
      </c>
      <c r="G96" s="32">
        <v>3</v>
      </c>
      <c r="H96" s="33">
        <f t="shared" si="25"/>
        <v>11057</v>
      </c>
      <c r="I96" s="34">
        <v>26721</v>
      </c>
      <c r="J96" s="34">
        <v>201</v>
      </c>
      <c r="K96" s="31">
        <v>129</v>
      </c>
      <c r="L96" s="33">
        <f t="shared" si="26"/>
        <v>37979</v>
      </c>
      <c r="N96" s="65"/>
      <c r="O96" s="65"/>
      <c r="P96" s="65"/>
      <c r="Q96" s="65"/>
      <c r="R96" s="54"/>
      <c r="S96" s="54"/>
      <c r="T96" s="54"/>
      <c r="U96" s="54"/>
      <c r="V96" s="54"/>
      <c r="W96" s="54"/>
      <c r="X96" s="54"/>
    </row>
    <row r="97" spans="2:24" ht="7.5" customHeight="1" x14ac:dyDescent="0.15">
      <c r="B97" s="122"/>
      <c r="C97" s="79"/>
      <c r="D97" s="99" t="s">
        <v>10</v>
      </c>
      <c r="E97" s="100"/>
      <c r="F97" s="45">
        <f>SUM(F95:F96)</f>
        <v>107659</v>
      </c>
      <c r="G97" s="32">
        <f>SUM(G95:G96)</f>
        <v>28</v>
      </c>
      <c r="H97" s="33">
        <f t="shared" si="25"/>
        <v>107687</v>
      </c>
      <c r="I97" s="31">
        <f>SUM(I95:I96)</f>
        <v>228708</v>
      </c>
      <c r="J97" s="31">
        <f>SUM(J95:J96)</f>
        <v>1639</v>
      </c>
      <c r="K97" s="31">
        <f>SUM(K95:K96)</f>
        <v>1804</v>
      </c>
      <c r="L97" s="33">
        <f t="shared" si="26"/>
        <v>338034</v>
      </c>
      <c r="N97" s="65"/>
      <c r="O97" s="65"/>
      <c r="P97" s="66"/>
      <c r="Q97" s="66"/>
      <c r="R97" s="67"/>
      <c r="S97" s="67"/>
      <c r="T97" s="67"/>
      <c r="U97" s="67"/>
      <c r="V97" s="67"/>
      <c r="W97" s="67"/>
      <c r="X97" s="67"/>
    </row>
    <row r="98" spans="2:24" ht="7.5" customHeight="1" x14ac:dyDescent="0.15">
      <c r="B98" s="123"/>
      <c r="C98" s="78" t="s">
        <v>37</v>
      </c>
      <c r="D98" s="78"/>
      <c r="E98" s="78"/>
      <c r="F98" s="48">
        <f>SUM(F41,F44,F47:F48,F52,F55,F58,F61:F62,F65,F69,F72,F76,F79,F83,F87:F89,F92:F94,F97)</f>
        <v>1914131</v>
      </c>
      <c r="G98" s="42">
        <f>SUM(G41,G44,G47:G48,G52,G55,G58,G61:G62,G65,G69,G72,G76,G79,G83,G87:G89,G92:G94,G97)</f>
        <v>330</v>
      </c>
      <c r="H98" s="41">
        <f t="shared" si="25"/>
        <v>1914461</v>
      </c>
      <c r="I98" s="39">
        <f t="shared" ref="I98:K98" si="46">SUM(I41,I44,I47:I48,I52,I55,I58,I61:I62,I65,I69,I72,I76,I79,I83,I87:I89,I92:I94,I97)</f>
        <v>5075027</v>
      </c>
      <c r="J98" s="39">
        <f t="shared" si="46"/>
        <v>40125</v>
      </c>
      <c r="K98" s="39">
        <f t="shared" si="46"/>
        <v>122009</v>
      </c>
      <c r="L98" s="41">
        <f t="shared" si="26"/>
        <v>7029613</v>
      </c>
      <c r="N98" s="65"/>
      <c r="O98" s="65"/>
      <c r="P98" s="66"/>
      <c r="Q98" s="66"/>
      <c r="R98" s="67"/>
      <c r="S98" s="67"/>
      <c r="T98" s="67"/>
      <c r="U98" s="67"/>
      <c r="V98" s="67"/>
      <c r="W98" s="67"/>
      <c r="X98" s="67"/>
    </row>
    <row r="99" spans="2:24" x14ac:dyDescent="0.15">
      <c r="B99" s="58"/>
      <c r="C99" s="58"/>
      <c r="D99" s="68"/>
      <c r="E99" s="68"/>
      <c r="F99" s="69"/>
      <c r="G99" s="69"/>
      <c r="H99" s="69"/>
      <c r="I99" s="69"/>
      <c r="J99" s="69"/>
      <c r="K99" s="69"/>
      <c r="L99" s="69"/>
      <c r="N99" s="65"/>
      <c r="O99" s="65"/>
      <c r="P99" s="66"/>
      <c r="Q99" s="66"/>
      <c r="R99" s="67"/>
      <c r="S99" s="67"/>
      <c r="T99" s="67"/>
      <c r="U99" s="67"/>
      <c r="V99" s="67"/>
      <c r="W99" s="67"/>
      <c r="X99" s="67"/>
    </row>
    <row r="100" spans="2:24" x14ac:dyDescent="0.15">
      <c r="B100" s="58"/>
      <c r="C100" s="58"/>
      <c r="D100" s="68"/>
      <c r="E100" s="68"/>
      <c r="F100" s="69"/>
      <c r="G100" s="69"/>
      <c r="H100" s="69"/>
      <c r="I100" s="69"/>
      <c r="J100" s="69"/>
      <c r="K100" s="69"/>
      <c r="L100" s="69"/>
      <c r="N100" s="65"/>
      <c r="O100" s="65"/>
      <c r="P100" s="66"/>
      <c r="Q100" s="66"/>
      <c r="R100" s="67"/>
      <c r="S100" s="67"/>
      <c r="T100" s="67"/>
      <c r="U100" s="67"/>
      <c r="V100" s="67"/>
      <c r="W100" s="67"/>
      <c r="X100" s="67"/>
    </row>
    <row r="101" spans="2:24" ht="19.5" hidden="1" x14ac:dyDescent="0.15">
      <c r="B101" s="58"/>
      <c r="C101" s="58"/>
      <c r="D101" s="68"/>
      <c r="E101" s="68"/>
      <c r="F101" s="69"/>
      <c r="G101" s="69"/>
      <c r="H101" s="69"/>
      <c r="I101" s="69"/>
      <c r="J101" s="69"/>
      <c r="K101" s="69"/>
      <c r="L101" s="69"/>
      <c r="N101" s="70" t="s">
        <v>203</v>
      </c>
      <c r="O101" s="71" t="s">
        <v>186</v>
      </c>
      <c r="P101" s="70" t="s">
        <v>204</v>
      </c>
      <c r="Q101" s="72" t="s">
        <v>186</v>
      </c>
      <c r="R101" s="73">
        <v>767</v>
      </c>
      <c r="S101" s="73">
        <v>0</v>
      </c>
      <c r="T101" s="73">
        <f>SUM(R101:S101)</f>
        <v>767</v>
      </c>
      <c r="U101" s="73">
        <v>384</v>
      </c>
      <c r="V101" s="73">
        <v>3</v>
      </c>
      <c r="W101" s="73">
        <v>15</v>
      </c>
      <c r="X101" s="73">
        <f t="shared" ref="X101:X102" si="47">SUM(T101:V101)</f>
        <v>1154</v>
      </c>
    </row>
    <row r="102" spans="2:24" hidden="1" x14ac:dyDescent="0.15">
      <c r="B102" s="58"/>
      <c r="C102" s="58"/>
      <c r="D102" s="68"/>
      <c r="E102" s="68"/>
      <c r="F102" s="69"/>
      <c r="G102" s="69"/>
      <c r="H102" s="69"/>
      <c r="I102" s="69"/>
      <c r="J102" s="69"/>
      <c r="K102" s="69"/>
      <c r="L102" s="69"/>
      <c r="N102" s="70"/>
      <c r="O102" s="71"/>
      <c r="P102" s="70"/>
      <c r="Q102" s="72" t="s">
        <v>205</v>
      </c>
      <c r="R102" s="73">
        <v>23415</v>
      </c>
      <c r="S102" s="73">
        <v>0</v>
      </c>
      <c r="T102" s="73">
        <f>SUM(R102:S102)</f>
        <v>23415</v>
      </c>
      <c r="U102" s="73">
        <v>34805</v>
      </c>
      <c r="V102" s="73">
        <v>269</v>
      </c>
      <c r="W102" s="73">
        <v>351</v>
      </c>
      <c r="X102" s="73">
        <f t="shared" si="47"/>
        <v>58489</v>
      </c>
    </row>
    <row r="103" spans="2:24" x14ac:dyDescent="0.15">
      <c r="B103" s="58"/>
      <c r="C103" s="58"/>
      <c r="D103" s="68"/>
      <c r="E103" s="68"/>
      <c r="F103" s="69"/>
      <c r="G103" s="69"/>
      <c r="H103" s="69"/>
      <c r="I103" s="69"/>
      <c r="J103" s="69"/>
      <c r="K103" s="69"/>
      <c r="L103" s="69"/>
      <c r="P103" s="59"/>
      <c r="Q103" s="59"/>
      <c r="R103" s="5"/>
      <c r="S103" s="5"/>
      <c r="T103" s="5"/>
      <c r="U103" s="5"/>
    </row>
  </sheetData>
  <mergeCells count="183"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D49:E49"/>
    <mergeCell ref="D50:E50"/>
    <mergeCell ref="O50:O52"/>
    <mergeCell ref="P50:Q50"/>
    <mergeCell ref="D51:E51"/>
    <mergeCell ref="P51:Q51"/>
    <mergeCell ref="D52:E52"/>
    <mergeCell ref="P52:Q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O76:Q76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C95:C97"/>
    <mergeCell ref="D95:E95"/>
    <mergeCell ref="N95:Q95"/>
    <mergeCell ref="D96:E96"/>
    <mergeCell ref="D97:E97"/>
    <mergeCell ref="C77:C89"/>
    <mergeCell ref="D77:D79"/>
    <mergeCell ref="N77:N90"/>
    <mergeCell ref="O77:O80"/>
    <mergeCell ref="P77:Q77"/>
    <mergeCell ref="P78:Q78"/>
    <mergeCell ref="P79:Q79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</mergeCells>
  <phoneticPr fontId="2"/>
  <printOptions horizontalCentered="1"/>
  <pageMargins left="0" right="0" top="0.19685039370078741" bottom="0.19685039370078741" header="0" footer="0"/>
  <pageSetup paperSize="9" scale="8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>
      <selection activeCell="B1" sqref="B1:L1"/>
    </sheetView>
  </sheetViews>
  <sheetFormatPr defaultRowHeight="11.25" x14ac:dyDescent="0.15"/>
  <cols>
    <col min="1" max="1" width="0.25" style="59" hidden="1" customWidth="1"/>
    <col min="2" max="2" width="2.75" style="59" customWidth="1"/>
    <col min="3" max="3" width="3.125" style="59" customWidth="1"/>
    <col min="4" max="4" width="3.125" style="74" customWidth="1"/>
    <col min="5" max="5" width="6.625" style="74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59" customWidth="1"/>
    <col min="15" max="15" width="3.125" style="59" customWidth="1"/>
    <col min="16" max="16" width="3.125" style="74" customWidth="1"/>
    <col min="17" max="17" width="6.625" style="74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230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29" t="s">
        <v>2</v>
      </c>
      <c r="G4" s="130"/>
      <c r="H4" s="131"/>
      <c r="I4" s="132" t="s">
        <v>3</v>
      </c>
      <c r="J4" s="133" t="s">
        <v>4</v>
      </c>
      <c r="K4" s="129" t="s">
        <v>5</v>
      </c>
      <c r="L4" s="134"/>
      <c r="M4" s="17"/>
      <c r="N4" s="86" t="s">
        <v>6</v>
      </c>
      <c r="O4" s="108" t="s">
        <v>7</v>
      </c>
      <c r="P4" s="125" t="s">
        <v>6</v>
      </c>
      <c r="Q4" s="126"/>
      <c r="R4" s="18">
        <v>111756</v>
      </c>
      <c r="S4" s="19">
        <v>5</v>
      </c>
      <c r="T4" s="20">
        <f t="shared" ref="T4:T15" si="0">SUM(R4:S4)</f>
        <v>111761</v>
      </c>
      <c r="U4" s="21">
        <v>379104</v>
      </c>
      <c r="V4" s="21">
        <v>2232</v>
      </c>
      <c r="W4" s="18">
        <v>2542</v>
      </c>
      <c r="X4" s="20">
        <f t="shared" ref="X4:X77" si="1">SUM(T4:V4)</f>
        <v>493097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32"/>
      <c r="J5" s="133"/>
      <c r="K5" s="26" t="s">
        <v>11</v>
      </c>
      <c r="L5" s="29"/>
      <c r="M5" s="17"/>
      <c r="N5" s="87"/>
      <c r="O5" s="105"/>
      <c r="P5" s="96" t="s">
        <v>12</v>
      </c>
      <c r="Q5" s="75" t="s">
        <v>13</v>
      </c>
      <c r="R5" s="31">
        <v>63615</v>
      </c>
      <c r="S5" s="32">
        <v>4</v>
      </c>
      <c r="T5" s="33">
        <f t="shared" si="0"/>
        <v>63619</v>
      </c>
      <c r="U5" s="34">
        <v>168469</v>
      </c>
      <c r="V5" s="34">
        <v>1135</v>
      </c>
      <c r="W5" s="31">
        <v>1086</v>
      </c>
      <c r="X5" s="33">
        <f t="shared" si="1"/>
        <v>233223</v>
      </c>
    </row>
    <row r="6" spans="1:24" s="22" customFormat="1" ht="7.5" customHeight="1" x14ac:dyDescent="0.15">
      <c r="A6" s="13"/>
      <c r="B6" s="86" t="s">
        <v>14</v>
      </c>
      <c r="C6" s="89" t="s">
        <v>15</v>
      </c>
      <c r="D6" s="90"/>
      <c r="E6" s="91"/>
      <c r="F6" s="18">
        <v>89491</v>
      </c>
      <c r="G6" s="19">
        <v>9</v>
      </c>
      <c r="H6" s="20">
        <f t="shared" ref="H6:H51" si="2">SUM(F6:G6)</f>
        <v>89500</v>
      </c>
      <c r="I6" s="21">
        <v>399254</v>
      </c>
      <c r="J6" s="21">
        <v>3617</v>
      </c>
      <c r="K6" s="18">
        <v>10635</v>
      </c>
      <c r="L6" s="20">
        <f t="shared" ref="L6:L51" si="3">SUM(H6:J6)</f>
        <v>492371</v>
      </c>
      <c r="M6" s="17"/>
      <c r="N6" s="87"/>
      <c r="O6" s="105"/>
      <c r="P6" s="97"/>
      <c r="Q6" s="76" t="s">
        <v>16</v>
      </c>
      <c r="R6" s="31">
        <v>31337</v>
      </c>
      <c r="S6" s="32">
        <v>2</v>
      </c>
      <c r="T6" s="33">
        <f t="shared" si="0"/>
        <v>31339</v>
      </c>
      <c r="U6" s="34">
        <v>77756</v>
      </c>
      <c r="V6" s="34">
        <v>375</v>
      </c>
      <c r="W6" s="31">
        <v>515</v>
      </c>
      <c r="X6" s="33">
        <f t="shared" si="1"/>
        <v>109470</v>
      </c>
    </row>
    <row r="7" spans="1:24" s="22" customFormat="1" ht="7.5" customHeight="1" x14ac:dyDescent="0.15">
      <c r="A7" s="13"/>
      <c r="B7" s="87"/>
      <c r="C7" s="92" t="s">
        <v>17</v>
      </c>
      <c r="D7" s="93"/>
      <c r="E7" s="94"/>
      <c r="F7" s="31">
        <v>28156</v>
      </c>
      <c r="G7" s="32">
        <v>1</v>
      </c>
      <c r="H7" s="33">
        <f t="shared" si="2"/>
        <v>28157</v>
      </c>
      <c r="I7" s="34">
        <v>96167</v>
      </c>
      <c r="J7" s="34">
        <v>522</v>
      </c>
      <c r="K7" s="31">
        <v>954</v>
      </c>
      <c r="L7" s="33">
        <f t="shared" si="3"/>
        <v>124846</v>
      </c>
      <c r="M7" s="17"/>
      <c r="N7" s="87"/>
      <c r="O7" s="106"/>
      <c r="P7" s="98"/>
      <c r="Q7" s="76" t="s">
        <v>10</v>
      </c>
      <c r="R7" s="31">
        <f>SUM(R5:R6)</f>
        <v>94952</v>
      </c>
      <c r="S7" s="32">
        <f>SUM(S5:S6)</f>
        <v>6</v>
      </c>
      <c r="T7" s="33">
        <f t="shared" si="0"/>
        <v>94958</v>
      </c>
      <c r="U7" s="34">
        <f t="shared" ref="U7:W7" si="4">SUM(U5:U6)</f>
        <v>246225</v>
      </c>
      <c r="V7" s="34">
        <f t="shared" si="4"/>
        <v>1510</v>
      </c>
      <c r="W7" s="31">
        <f t="shared" si="4"/>
        <v>1601</v>
      </c>
      <c r="X7" s="33">
        <f t="shared" si="1"/>
        <v>342693</v>
      </c>
    </row>
    <row r="8" spans="1:24" s="22" customFormat="1" ht="7.5" customHeight="1" x14ac:dyDescent="0.15">
      <c r="A8" s="13"/>
      <c r="B8" s="87"/>
      <c r="C8" s="92" t="s">
        <v>18</v>
      </c>
      <c r="D8" s="93"/>
      <c r="E8" s="94"/>
      <c r="F8" s="31">
        <v>41178</v>
      </c>
      <c r="G8" s="32">
        <v>4</v>
      </c>
      <c r="H8" s="33">
        <f t="shared" si="2"/>
        <v>41182</v>
      </c>
      <c r="I8" s="34">
        <v>122957</v>
      </c>
      <c r="J8" s="34">
        <v>876</v>
      </c>
      <c r="K8" s="31">
        <v>1663</v>
      </c>
      <c r="L8" s="33">
        <f t="shared" si="3"/>
        <v>165015</v>
      </c>
      <c r="M8" s="17"/>
      <c r="N8" s="87"/>
      <c r="O8" s="127" t="s">
        <v>19</v>
      </c>
      <c r="P8" s="99"/>
      <c r="Q8" s="100"/>
      <c r="R8" s="31">
        <v>83345</v>
      </c>
      <c r="S8" s="32">
        <v>9</v>
      </c>
      <c r="T8" s="33">
        <f t="shared" si="0"/>
        <v>83354</v>
      </c>
      <c r="U8" s="34">
        <v>288886</v>
      </c>
      <c r="V8" s="34">
        <v>1268</v>
      </c>
      <c r="W8" s="31">
        <v>1972</v>
      </c>
      <c r="X8" s="33">
        <f t="shared" si="1"/>
        <v>373508</v>
      </c>
    </row>
    <row r="9" spans="1:24" s="22" customFormat="1" ht="7.5" customHeight="1" x14ac:dyDescent="0.15">
      <c r="A9" s="13"/>
      <c r="B9" s="87"/>
      <c r="C9" s="104" t="s">
        <v>20</v>
      </c>
      <c r="D9" s="95" t="s">
        <v>21</v>
      </c>
      <c r="E9" s="94"/>
      <c r="F9" s="31">
        <v>21859</v>
      </c>
      <c r="G9" s="32">
        <v>2</v>
      </c>
      <c r="H9" s="33">
        <f t="shared" si="2"/>
        <v>21861</v>
      </c>
      <c r="I9" s="34">
        <v>57037</v>
      </c>
      <c r="J9" s="34">
        <v>294</v>
      </c>
      <c r="K9" s="31">
        <v>579</v>
      </c>
      <c r="L9" s="33">
        <f t="shared" si="3"/>
        <v>79192</v>
      </c>
      <c r="M9" s="17"/>
      <c r="N9" s="87"/>
      <c r="O9" s="79" t="s">
        <v>22</v>
      </c>
      <c r="P9" s="99" t="s">
        <v>23</v>
      </c>
      <c r="Q9" s="100"/>
      <c r="R9" s="31">
        <v>54723</v>
      </c>
      <c r="S9" s="32">
        <v>4</v>
      </c>
      <c r="T9" s="33">
        <f t="shared" si="0"/>
        <v>54727</v>
      </c>
      <c r="U9" s="34">
        <v>151158</v>
      </c>
      <c r="V9" s="34">
        <v>794</v>
      </c>
      <c r="W9" s="31">
        <v>1066</v>
      </c>
      <c r="X9" s="33">
        <f t="shared" si="1"/>
        <v>206679</v>
      </c>
    </row>
    <row r="10" spans="1:24" s="22" customFormat="1" ht="7.5" customHeight="1" x14ac:dyDescent="0.15">
      <c r="A10" s="13"/>
      <c r="B10" s="87"/>
      <c r="C10" s="105"/>
      <c r="D10" s="99" t="s">
        <v>24</v>
      </c>
      <c r="E10" s="100"/>
      <c r="F10" s="31">
        <v>6085</v>
      </c>
      <c r="G10" s="32">
        <v>1</v>
      </c>
      <c r="H10" s="33">
        <f>SUM(F10:G10)</f>
        <v>6086</v>
      </c>
      <c r="I10" s="34">
        <v>36795</v>
      </c>
      <c r="J10" s="34">
        <v>206</v>
      </c>
      <c r="K10" s="31">
        <v>350</v>
      </c>
      <c r="L10" s="33">
        <f>SUM(H10:J10)</f>
        <v>43087</v>
      </c>
      <c r="M10" s="17"/>
      <c r="N10" s="87"/>
      <c r="O10" s="79"/>
      <c r="P10" s="99" t="s">
        <v>25</v>
      </c>
      <c r="Q10" s="100"/>
      <c r="R10" s="31">
        <v>27544</v>
      </c>
      <c r="S10" s="32">
        <v>14</v>
      </c>
      <c r="T10" s="33">
        <f t="shared" si="0"/>
        <v>27558</v>
      </c>
      <c r="U10" s="31">
        <v>126318</v>
      </c>
      <c r="V10" s="31">
        <v>795</v>
      </c>
      <c r="W10" s="31">
        <v>1389</v>
      </c>
      <c r="X10" s="33">
        <f t="shared" si="1"/>
        <v>154671</v>
      </c>
    </row>
    <row r="11" spans="1:24" s="22" customFormat="1" ht="7.5" customHeight="1" x14ac:dyDescent="0.15">
      <c r="A11" s="13"/>
      <c r="B11" s="87"/>
      <c r="C11" s="106"/>
      <c r="D11" s="99" t="s">
        <v>10</v>
      </c>
      <c r="E11" s="100"/>
      <c r="F11" s="31">
        <f>SUM(F9:F10)</f>
        <v>27944</v>
      </c>
      <c r="G11" s="32">
        <f>SUM(G9:G10)</f>
        <v>3</v>
      </c>
      <c r="H11" s="33">
        <f>SUM(F11:G11)</f>
        <v>27947</v>
      </c>
      <c r="I11" s="34">
        <f t="shared" ref="I11:K11" si="5">SUM(I9:I10)</f>
        <v>93832</v>
      </c>
      <c r="J11" s="34">
        <f t="shared" si="5"/>
        <v>500</v>
      </c>
      <c r="K11" s="31">
        <f t="shared" si="5"/>
        <v>929</v>
      </c>
      <c r="L11" s="33">
        <f>SUM(H11:J11)</f>
        <v>122279</v>
      </c>
      <c r="M11" s="17"/>
      <c r="N11" s="87"/>
      <c r="O11" s="79"/>
      <c r="P11" s="99" t="s">
        <v>10</v>
      </c>
      <c r="Q11" s="100"/>
      <c r="R11" s="31">
        <f>SUM(R9:R10)</f>
        <v>82267</v>
      </c>
      <c r="S11" s="32">
        <f>SUM(S9:S10)</f>
        <v>18</v>
      </c>
      <c r="T11" s="33">
        <f t="shared" si="0"/>
        <v>82285</v>
      </c>
      <c r="U11" s="34">
        <f t="shared" ref="U11:W11" si="6">SUM(U9:U10)</f>
        <v>277476</v>
      </c>
      <c r="V11" s="34">
        <f t="shared" si="6"/>
        <v>1589</v>
      </c>
      <c r="W11" s="31">
        <f t="shared" si="6"/>
        <v>2455</v>
      </c>
      <c r="X11" s="33">
        <f t="shared" si="1"/>
        <v>361350</v>
      </c>
    </row>
    <row r="12" spans="1:24" s="22" customFormat="1" ht="7.5" customHeight="1" x14ac:dyDescent="0.15">
      <c r="A12" s="13"/>
      <c r="B12" s="87"/>
      <c r="C12" s="115" t="s">
        <v>26</v>
      </c>
      <c r="D12" s="95" t="s">
        <v>27</v>
      </c>
      <c r="E12" s="94"/>
      <c r="F12" s="31">
        <v>16187</v>
      </c>
      <c r="G12" s="32">
        <v>0</v>
      </c>
      <c r="H12" s="33">
        <f t="shared" si="2"/>
        <v>16187</v>
      </c>
      <c r="I12" s="34">
        <v>58754</v>
      </c>
      <c r="J12" s="34">
        <v>296</v>
      </c>
      <c r="K12" s="31">
        <v>603</v>
      </c>
      <c r="L12" s="33">
        <f t="shared" si="3"/>
        <v>75237</v>
      </c>
      <c r="M12" s="17"/>
      <c r="N12" s="87"/>
      <c r="O12" s="79" t="s">
        <v>28</v>
      </c>
      <c r="P12" s="99" t="s">
        <v>29</v>
      </c>
      <c r="Q12" s="100"/>
      <c r="R12" s="31">
        <v>151064</v>
      </c>
      <c r="S12" s="32">
        <v>30</v>
      </c>
      <c r="T12" s="33">
        <f t="shared" si="0"/>
        <v>151094</v>
      </c>
      <c r="U12" s="34">
        <v>290552</v>
      </c>
      <c r="V12" s="34">
        <v>2094</v>
      </c>
      <c r="W12" s="31">
        <v>2551</v>
      </c>
      <c r="X12" s="33">
        <f t="shared" si="1"/>
        <v>443740</v>
      </c>
    </row>
    <row r="13" spans="1:24" s="22" customFormat="1" ht="7.5" customHeight="1" x14ac:dyDescent="0.15">
      <c r="A13" s="13"/>
      <c r="B13" s="87"/>
      <c r="C13" s="135"/>
      <c r="D13" s="95" t="s">
        <v>30</v>
      </c>
      <c r="E13" s="94"/>
      <c r="F13" s="31">
        <v>5581</v>
      </c>
      <c r="G13" s="32">
        <v>0</v>
      </c>
      <c r="H13" s="33">
        <f t="shared" si="2"/>
        <v>5581</v>
      </c>
      <c r="I13" s="34">
        <v>10331</v>
      </c>
      <c r="J13" s="34">
        <v>80</v>
      </c>
      <c r="K13" s="31">
        <v>134</v>
      </c>
      <c r="L13" s="33">
        <f t="shared" si="3"/>
        <v>15992</v>
      </c>
      <c r="M13" s="17"/>
      <c r="N13" s="87"/>
      <c r="O13" s="79"/>
      <c r="P13" s="107" t="s">
        <v>31</v>
      </c>
      <c r="Q13" s="76" t="s">
        <v>32</v>
      </c>
      <c r="R13" s="36">
        <v>124979</v>
      </c>
      <c r="S13" s="37">
        <v>22</v>
      </c>
      <c r="T13" s="33">
        <f t="shared" si="0"/>
        <v>125001</v>
      </c>
      <c r="U13" s="38">
        <v>241605</v>
      </c>
      <c r="V13" s="38">
        <v>1712</v>
      </c>
      <c r="W13" s="36">
        <v>2248</v>
      </c>
      <c r="X13" s="33">
        <f t="shared" si="1"/>
        <v>368318</v>
      </c>
    </row>
    <row r="14" spans="1:24" s="22" customFormat="1" ht="7.5" customHeight="1" x14ac:dyDescent="0.15">
      <c r="A14" s="13"/>
      <c r="B14" s="87"/>
      <c r="C14" s="136"/>
      <c r="D14" s="99" t="s">
        <v>10</v>
      </c>
      <c r="E14" s="100"/>
      <c r="F14" s="31">
        <f>SUM(F12:F13)</f>
        <v>21768</v>
      </c>
      <c r="G14" s="32">
        <f>SUM(G12:G13)</f>
        <v>0</v>
      </c>
      <c r="H14" s="33">
        <f t="shared" si="2"/>
        <v>21768</v>
      </c>
      <c r="I14" s="34">
        <f t="shared" ref="I14:K14" si="7">SUM(I12:I13)</f>
        <v>69085</v>
      </c>
      <c r="J14" s="34">
        <f t="shared" si="7"/>
        <v>376</v>
      </c>
      <c r="K14" s="31">
        <f t="shared" si="7"/>
        <v>737</v>
      </c>
      <c r="L14" s="33">
        <f t="shared" si="3"/>
        <v>91229</v>
      </c>
      <c r="M14" s="17"/>
      <c r="N14" s="87"/>
      <c r="O14" s="79"/>
      <c r="P14" s="124"/>
      <c r="Q14" s="76" t="s">
        <v>33</v>
      </c>
      <c r="R14" s="36">
        <v>25633</v>
      </c>
      <c r="S14" s="37">
        <v>6</v>
      </c>
      <c r="T14" s="33">
        <f t="shared" si="0"/>
        <v>25639</v>
      </c>
      <c r="U14" s="38">
        <v>57898</v>
      </c>
      <c r="V14" s="38">
        <v>377</v>
      </c>
      <c r="W14" s="36">
        <v>510</v>
      </c>
      <c r="X14" s="33">
        <f t="shared" si="1"/>
        <v>83914</v>
      </c>
    </row>
    <row r="15" spans="1:24" s="22" customFormat="1" ht="7.5" customHeight="1" x14ac:dyDescent="0.15">
      <c r="A15" s="13"/>
      <c r="B15" s="87"/>
      <c r="C15" s="92" t="s">
        <v>34</v>
      </c>
      <c r="D15" s="93"/>
      <c r="E15" s="94"/>
      <c r="F15" s="31">
        <v>26648</v>
      </c>
      <c r="G15" s="32">
        <v>2</v>
      </c>
      <c r="H15" s="33">
        <f t="shared" si="2"/>
        <v>26650</v>
      </c>
      <c r="I15" s="34">
        <v>78618</v>
      </c>
      <c r="J15" s="34">
        <v>390</v>
      </c>
      <c r="K15" s="31">
        <v>864</v>
      </c>
      <c r="L15" s="33">
        <f t="shared" si="3"/>
        <v>105658</v>
      </c>
      <c r="M15" s="17"/>
      <c r="N15" s="87"/>
      <c r="O15" s="79"/>
      <c r="P15" s="124"/>
      <c r="Q15" s="76" t="s">
        <v>10</v>
      </c>
      <c r="R15" s="31">
        <f>SUM(R13:R14)</f>
        <v>150612</v>
      </c>
      <c r="S15" s="32">
        <f>SUM(S13:S14)</f>
        <v>28</v>
      </c>
      <c r="T15" s="33">
        <f t="shared" si="0"/>
        <v>150640</v>
      </c>
      <c r="U15" s="34">
        <f>SUM(U13:U14)</f>
        <v>299503</v>
      </c>
      <c r="V15" s="34">
        <f t="shared" ref="V15:W15" si="8">SUM(V13:V14)</f>
        <v>2089</v>
      </c>
      <c r="W15" s="31">
        <f t="shared" si="8"/>
        <v>2758</v>
      </c>
      <c r="X15" s="33">
        <f t="shared" si="1"/>
        <v>452232</v>
      </c>
    </row>
    <row r="16" spans="1:24" s="22" customFormat="1" ht="7.5" customHeight="1" x14ac:dyDescent="0.15">
      <c r="A16" s="13"/>
      <c r="B16" s="87"/>
      <c r="C16" s="115" t="s">
        <v>35</v>
      </c>
      <c r="D16" s="95" t="s">
        <v>36</v>
      </c>
      <c r="E16" s="94"/>
      <c r="F16" s="31">
        <v>21801</v>
      </c>
      <c r="G16" s="32">
        <v>3</v>
      </c>
      <c r="H16" s="33">
        <f t="shared" si="2"/>
        <v>21804</v>
      </c>
      <c r="I16" s="34">
        <v>59475</v>
      </c>
      <c r="J16" s="34">
        <v>371</v>
      </c>
      <c r="K16" s="31">
        <v>668</v>
      </c>
      <c r="L16" s="33">
        <f t="shared" si="3"/>
        <v>81650</v>
      </c>
      <c r="M16" s="17"/>
      <c r="N16" s="88"/>
      <c r="O16" s="83" t="s">
        <v>37</v>
      </c>
      <c r="P16" s="84"/>
      <c r="Q16" s="85"/>
      <c r="R16" s="39">
        <f>SUM(R4,R11:R12,R15,R7:R8)</f>
        <v>673996</v>
      </c>
      <c r="S16" s="40">
        <f>SUM(S4,S11:S12,S15,S7:S8)</f>
        <v>96</v>
      </c>
      <c r="T16" s="41">
        <f t="shared" ref="T16" si="9">SUM(R16:S16)</f>
        <v>674092</v>
      </c>
      <c r="U16" s="39">
        <f t="shared" ref="U16:W16" si="10">SUM(U4,U11:U12,U15,U7:U8)</f>
        <v>1781746</v>
      </c>
      <c r="V16" s="39">
        <f t="shared" si="10"/>
        <v>10782</v>
      </c>
      <c r="W16" s="39">
        <f t="shared" si="10"/>
        <v>13879</v>
      </c>
      <c r="X16" s="41">
        <f t="shared" ref="X16" si="11">SUM(T16:V16)</f>
        <v>2466620</v>
      </c>
    </row>
    <row r="17" spans="1:24" s="22" customFormat="1" ht="7.5" customHeight="1" x14ac:dyDescent="0.15">
      <c r="A17" s="13"/>
      <c r="B17" s="87"/>
      <c r="C17" s="135"/>
      <c r="D17" s="95" t="s">
        <v>30</v>
      </c>
      <c r="E17" s="94"/>
      <c r="F17" s="31">
        <v>2801</v>
      </c>
      <c r="G17" s="32">
        <v>0</v>
      </c>
      <c r="H17" s="33">
        <f t="shared" si="2"/>
        <v>2801</v>
      </c>
      <c r="I17" s="34">
        <v>4379</v>
      </c>
      <c r="J17" s="34">
        <v>41</v>
      </c>
      <c r="K17" s="31">
        <v>57</v>
      </c>
      <c r="L17" s="33">
        <f t="shared" si="3"/>
        <v>7221</v>
      </c>
      <c r="M17" s="17"/>
      <c r="N17" s="86" t="s">
        <v>38</v>
      </c>
      <c r="O17" s="89" t="s">
        <v>39</v>
      </c>
      <c r="P17" s="90"/>
      <c r="Q17" s="91"/>
      <c r="R17" s="31">
        <v>78352</v>
      </c>
      <c r="S17" s="32">
        <v>4</v>
      </c>
      <c r="T17" s="33">
        <f t="shared" ref="T17:T88" si="12">SUM(R17:S17)</f>
        <v>78356</v>
      </c>
      <c r="U17" s="34">
        <v>209701</v>
      </c>
      <c r="V17" s="34">
        <v>1181</v>
      </c>
      <c r="W17" s="31">
        <v>1297</v>
      </c>
      <c r="X17" s="33">
        <f t="shared" si="1"/>
        <v>289238</v>
      </c>
    </row>
    <row r="18" spans="1:24" s="22" customFormat="1" ht="7.5" customHeight="1" x14ac:dyDescent="0.15">
      <c r="A18" s="13"/>
      <c r="B18" s="87"/>
      <c r="C18" s="136"/>
      <c r="D18" s="99" t="s">
        <v>10</v>
      </c>
      <c r="E18" s="100"/>
      <c r="F18" s="31">
        <f>SUM(F16:F17)</f>
        <v>24602</v>
      </c>
      <c r="G18" s="32">
        <f>SUM(G16:G17)</f>
        <v>3</v>
      </c>
      <c r="H18" s="33">
        <f t="shared" si="2"/>
        <v>24605</v>
      </c>
      <c r="I18" s="34">
        <f t="shared" ref="I18:K18" si="13">SUM(I16:I17)</f>
        <v>63854</v>
      </c>
      <c r="J18" s="34">
        <f t="shared" si="13"/>
        <v>412</v>
      </c>
      <c r="K18" s="31">
        <f t="shared" si="13"/>
        <v>725</v>
      </c>
      <c r="L18" s="33">
        <f t="shared" si="3"/>
        <v>88871</v>
      </c>
      <c r="M18" s="17"/>
      <c r="N18" s="87"/>
      <c r="O18" s="104" t="s">
        <v>40</v>
      </c>
      <c r="P18" s="95" t="s">
        <v>41</v>
      </c>
      <c r="Q18" s="94"/>
      <c r="R18" s="31">
        <v>147829</v>
      </c>
      <c r="S18" s="32">
        <v>28</v>
      </c>
      <c r="T18" s="33">
        <f t="shared" si="12"/>
        <v>147857</v>
      </c>
      <c r="U18" s="34">
        <v>467261</v>
      </c>
      <c r="V18" s="34">
        <v>2551</v>
      </c>
      <c r="W18" s="31">
        <v>3587</v>
      </c>
      <c r="X18" s="33">
        <f t="shared" si="1"/>
        <v>617669</v>
      </c>
    </row>
    <row r="19" spans="1:24" s="22" customFormat="1" ht="7.5" customHeight="1" x14ac:dyDescent="0.15">
      <c r="A19" s="13"/>
      <c r="B19" s="88"/>
      <c r="C19" s="83" t="s">
        <v>37</v>
      </c>
      <c r="D19" s="84"/>
      <c r="E19" s="85"/>
      <c r="F19" s="39">
        <f>SUM(F6:F8,F11,F14:F15,F18)</f>
        <v>259787</v>
      </c>
      <c r="G19" s="42">
        <f>SUM(G6:G8,G11,G14:G15,G18)</f>
        <v>22</v>
      </c>
      <c r="H19" s="41">
        <f t="shared" si="2"/>
        <v>259809</v>
      </c>
      <c r="I19" s="43">
        <f t="shared" ref="I19:K19" si="14">SUM(I6:I8,I11,I14:I15,I18)</f>
        <v>923767</v>
      </c>
      <c r="J19" s="43">
        <f t="shared" si="14"/>
        <v>6693</v>
      </c>
      <c r="K19" s="39">
        <f t="shared" si="14"/>
        <v>16507</v>
      </c>
      <c r="L19" s="41">
        <f t="shared" si="3"/>
        <v>1190269</v>
      </c>
      <c r="M19" s="17"/>
      <c r="N19" s="87"/>
      <c r="O19" s="105"/>
      <c r="P19" s="95" t="s">
        <v>42</v>
      </c>
      <c r="Q19" s="94"/>
      <c r="R19" s="31">
        <v>22270</v>
      </c>
      <c r="S19" s="32">
        <v>6</v>
      </c>
      <c r="T19" s="33">
        <f t="shared" si="12"/>
        <v>22276</v>
      </c>
      <c r="U19" s="34">
        <v>39374</v>
      </c>
      <c r="V19" s="34">
        <v>299</v>
      </c>
      <c r="W19" s="31">
        <v>287</v>
      </c>
      <c r="X19" s="33">
        <f t="shared" si="1"/>
        <v>61949</v>
      </c>
    </row>
    <row r="20" spans="1:24" s="22" customFormat="1" ht="7.5" customHeight="1" x14ac:dyDescent="0.15">
      <c r="A20" s="13"/>
      <c r="B20" s="86" t="s">
        <v>43</v>
      </c>
      <c r="C20" s="108" t="s">
        <v>44</v>
      </c>
      <c r="D20" s="107" t="s">
        <v>45</v>
      </c>
      <c r="E20" s="76" t="s">
        <v>46</v>
      </c>
      <c r="F20" s="31">
        <v>65268</v>
      </c>
      <c r="G20" s="32">
        <v>3</v>
      </c>
      <c r="H20" s="33">
        <f t="shared" si="2"/>
        <v>65271</v>
      </c>
      <c r="I20" s="34">
        <v>160957</v>
      </c>
      <c r="J20" s="34">
        <v>1232</v>
      </c>
      <c r="K20" s="31">
        <v>1219</v>
      </c>
      <c r="L20" s="33">
        <f t="shared" si="3"/>
        <v>227460</v>
      </c>
      <c r="M20" s="17"/>
      <c r="N20" s="87"/>
      <c r="O20" s="106"/>
      <c r="P20" s="95" t="s">
        <v>10</v>
      </c>
      <c r="Q20" s="94"/>
      <c r="R20" s="31">
        <f>SUM(R18:R19)</f>
        <v>170099</v>
      </c>
      <c r="S20" s="32">
        <f>SUM(S18:S19)</f>
        <v>34</v>
      </c>
      <c r="T20" s="33">
        <f t="shared" si="12"/>
        <v>170133</v>
      </c>
      <c r="U20" s="34">
        <f t="shared" ref="U20:W20" si="15">SUM(U18:U19)</f>
        <v>506635</v>
      </c>
      <c r="V20" s="34">
        <f t="shared" si="15"/>
        <v>2850</v>
      </c>
      <c r="W20" s="31">
        <f t="shared" si="15"/>
        <v>3874</v>
      </c>
      <c r="X20" s="33">
        <f t="shared" si="1"/>
        <v>679618</v>
      </c>
    </row>
    <row r="21" spans="1:24" s="22" customFormat="1" ht="7.5" customHeight="1" x14ac:dyDescent="0.15">
      <c r="A21" s="13"/>
      <c r="B21" s="87"/>
      <c r="C21" s="105"/>
      <c r="D21" s="124"/>
      <c r="E21" s="76" t="s">
        <v>47</v>
      </c>
      <c r="F21" s="31">
        <v>17090</v>
      </c>
      <c r="G21" s="32">
        <v>0</v>
      </c>
      <c r="H21" s="33">
        <f t="shared" si="2"/>
        <v>17090</v>
      </c>
      <c r="I21" s="34">
        <v>44873</v>
      </c>
      <c r="J21" s="34">
        <v>314</v>
      </c>
      <c r="K21" s="31">
        <v>270</v>
      </c>
      <c r="L21" s="33">
        <f t="shared" si="3"/>
        <v>62277</v>
      </c>
      <c r="M21" s="17"/>
      <c r="N21" s="87"/>
      <c r="O21" s="104" t="s">
        <v>48</v>
      </c>
      <c r="P21" s="95" t="s">
        <v>49</v>
      </c>
      <c r="Q21" s="94"/>
      <c r="R21" s="31">
        <v>74839</v>
      </c>
      <c r="S21" s="32">
        <v>15</v>
      </c>
      <c r="T21" s="33">
        <f t="shared" si="12"/>
        <v>74854</v>
      </c>
      <c r="U21" s="34">
        <v>263518</v>
      </c>
      <c r="V21" s="34">
        <v>1272</v>
      </c>
      <c r="W21" s="31">
        <v>2168</v>
      </c>
      <c r="X21" s="33">
        <f t="shared" si="1"/>
        <v>339644</v>
      </c>
    </row>
    <row r="22" spans="1:24" s="22" customFormat="1" ht="7.5" customHeight="1" x14ac:dyDescent="0.15">
      <c r="A22" s="13"/>
      <c r="B22" s="87"/>
      <c r="C22" s="105"/>
      <c r="D22" s="124"/>
      <c r="E22" s="76" t="s">
        <v>10</v>
      </c>
      <c r="F22" s="31">
        <f>SUM(F20:F21)</f>
        <v>82358</v>
      </c>
      <c r="G22" s="32">
        <f>SUM(G20:G21)</f>
        <v>3</v>
      </c>
      <c r="H22" s="33">
        <f t="shared" si="2"/>
        <v>82361</v>
      </c>
      <c r="I22" s="34">
        <f t="shared" ref="I22:K22" si="16">SUM(I20:I21)</f>
        <v>205830</v>
      </c>
      <c r="J22" s="34">
        <f t="shared" si="16"/>
        <v>1546</v>
      </c>
      <c r="K22" s="31">
        <f t="shared" si="16"/>
        <v>1489</v>
      </c>
      <c r="L22" s="33">
        <f t="shared" si="3"/>
        <v>289737</v>
      </c>
      <c r="M22" s="17"/>
      <c r="N22" s="87"/>
      <c r="O22" s="105"/>
      <c r="P22" s="95" t="s">
        <v>50</v>
      </c>
      <c r="Q22" s="94"/>
      <c r="R22" s="36">
        <v>100726</v>
      </c>
      <c r="S22" s="37">
        <v>18</v>
      </c>
      <c r="T22" s="44">
        <f t="shared" si="12"/>
        <v>100744</v>
      </c>
      <c r="U22" s="38">
        <v>359042</v>
      </c>
      <c r="V22" s="38">
        <v>1347</v>
      </c>
      <c r="W22" s="36">
        <v>2877</v>
      </c>
      <c r="X22" s="44">
        <f t="shared" si="1"/>
        <v>461133</v>
      </c>
    </row>
    <row r="23" spans="1:24" s="22" customFormat="1" ht="7.5" customHeight="1" x14ac:dyDescent="0.15">
      <c r="A23" s="13"/>
      <c r="B23" s="87"/>
      <c r="C23" s="106"/>
      <c r="D23" s="95" t="s">
        <v>51</v>
      </c>
      <c r="E23" s="94"/>
      <c r="F23" s="31">
        <v>50833</v>
      </c>
      <c r="G23" s="32">
        <v>0</v>
      </c>
      <c r="H23" s="33">
        <f t="shared" si="2"/>
        <v>50833</v>
      </c>
      <c r="I23" s="34">
        <v>119131</v>
      </c>
      <c r="J23" s="34">
        <v>847</v>
      </c>
      <c r="K23" s="31">
        <v>769</v>
      </c>
      <c r="L23" s="33">
        <f t="shared" si="3"/>
        <v>170811</v>
      </c>
      <c r="M23" s="17"/>
      <c r="N23" s="87"/>
      <c r="O23" s="105"/>
      <c r="P23" s="96" t="s">
        <v>52</v>
      </c>
      <c r="Q23" s="76" t="s">
        <v>52</v>
      </c>
      <c r="R23" s="36">
        <v>17179</v>
      </c>
      <c r="S23" s="37">
        <v>1</v>
      </c>
      <c r="T23" s="44">
        <f t="shared" si="12"/>
        <v>17180</v>
      </c>
      <c r="U23" s="38">
        <v>59657</v>
      </c>
      <c r="V23" s="38">
        <v>333</v>
      </c>
      <c r="W23" s="36">
        <v>673</v>
      </c>
      <c r="X23" s="44">
        <f t="shared" si="1"/>
        <v>77170</v>
      </c>
    </row>
    <row r="24" spans="1:24" s="22" customFormat="1" ht="7.5" customHeight="1" x14ac:dyDescent="0.15">
      <c r="A24" s="13"/>
      <c r="B24" s="87"/>
      <c r="C24" s="79" t="s">
        <v>53</v>
      </c>
      <c r="D24" s="116" t="s">
        <v>54</v>
      </c>
      <c r="E24" s="117"/>
      <c r="F24" s="31">
        <v>77418</v>
      </c>
      <c r="G24" s="32">
        <v>8</v>
      </c>
      <c r="H24" s="33">
        <f t="shared" si="2"/>
        <v>77426</v>
      </c>
      <c r="I24" s="34">
        <v>148459</v>
      </c>
      <c r="J24" s="34">
        <v>1018</v>
      </c>
      <c r="K24" s="31">
        <v>1165</v>
      </c>
      <c r="L24" s="33">
        <f t="shared" si="3"/>
        <v>226903</v>
      </c>
      <c r="M24" s="17"/>
      <c r="N24" s="87"/>
      <c r="O24" s="105"/>
      <c r="P24" s="97"/>
      <c r="Q24" s="76" t="s">
        <v>55</v>
      </c>
      <c r="R24" s="36">
        <v>36770</v>
      </c>
      <c r="S24" s="37">
        <v>3</v>
      </c>
      <c r="T24" s="44">
        <f t="shared" si="12"/>
        <v>36773</v>
      </c>
      <c r="U24" s="38">
        <v>91160</v>
      </c>
      <c r="V24" s="38">
        <v>579</v>
      </c>
      <c r="W24" s="36">
        <v>716</v>
      </c>
      <c r="X24" s="44">
        <f t="shared" si="1"/>
        <v>128512</v>
      </c>
    </row>
    <row r="25" spans="1:24" s="22" customFormat="1" ht="7.5" customHeight="1" x14ac:dyDescent="0.15">
      <c r="A25" s="13"/>
      <c r="B25" s="87"/>
      <c r="C25" s="79"/>
      <c r="D25" s="95" t="s">
        <v>56</v>
      </c>
      <c r="E25" s="94"/>
      <c r="F25" s="31">
        <v>30509</v>
      </c>
      <c r="G25" s="32">
        <v>1</v>
      </c>
      <c r="H25" s="33">
        <f t="shared" si="2"/>
        <v>30510</v>
      </c>
      <c r="I25" s="34">
        <v>96565</v>
      </c>
      <c r="J25" s="34">
        <v>592</v>
      </c>
      <c r="K25" s="31">
        <v>949</v>
      </c>
      <c r="L25" s="33">
        <f t="shared" si="3"/>
        <v>127667</v>
      </c>
      <c r="M25" s="17"/>
      <c r="N25" s="87"/>
      <c r="O25" s="105"/>
      <c r="P25" s="97"/>
      <c r="Q25" s="76" t="s">
        <v>57</v>
      </c>
      <c r="R25" s="36">
        <v>41965</v>
      </c>
      <c r="S25" s="32">
        <v>9</v>
      </c>
      <c r="T25" s="33">
        <f t="shared" si="12"/>
        <v>41974</v>
      </c>
      <c r="U25" s="34">
        <v>140892</v>
      </c>
      <c r="V25" s="34">
        <v>738</v>
      </c>
      <c r="W25" s="31">
        <v>1083</v>
      </c>
      <c r="X25" s="33">
        <f t="shared" si="1"/>
        <v>183604</v>
      </c>
    </row>
    <row r="26" spans="1:24" s="22" customFormat="1" ht="7.5" customHeight="1" x14ac:dyDescent="0.15">
      <c r="A26" s="13"/>
      <c r="B26" s="87"/>
      <c r="C26" s="79"/>
      <c r="D26" s="95" t="s">
        <v>58</v>
      </c>
      <c r="E26" s="94"/>
      <c r="F26" s="31">
        <v>35211</v>
      </c>
      <c r="G26" s="32">
        <v>1</v>
      </c>
      <c r="H26" s="33">
        <f t="shared" si="2"/>
        <v>35212</v>
      </c>
      <c r="I26" s="34">
        <v>72443</v>
      </c>
      <c r="J26" s="34">
        <v>376</v>
      </c>
      <c r="K26" s="31">
        <v>472</v>
      </c>
      <c r="L26" s="33">
        <f t="shared" si="3"/>
        <v>108031</v>
      </c>
      <c r="M26" s="17"/>
      <c r="N26" s="87"/>
      <c r="O26" s="106"/>
      <c r="P26" s="98"/>
      <c r="Q26" s="76" t="s">
        <v>10</v>
      </c>
      <c r="R26" s="31">
        <f>SUM(R23:R25)</f>
        <v>95914</v>
      </c>
      <c r="S26" s="32">
        <f>SUM(S23:S25)</f>
        <v>13</v>
      </c>
      <c r="T26" s="44">
        <f t="shared" si="12"/>
        <v>95927</v>
      </c>
      <c r="U26" s="34">
        <f t="shared" ref="U26:W26" si="17">SUM(U23:U25)</f>
        <v>291709</v>
      </c>
      <c r="V26" s="34">
        <f t="shared" si="17"/>
        <v>1650</v>
      </c>
      <c r="W26" s="31">
        <f t="shared" si="17"/>
        <v>2472</v>
      </c>
      <c r="X26" s="44">
        <f t="shared" si="1"/>
        <v>389286</v>
      </c>
    </row>
    <row r="27" spans="1:24" s="22" customFormat="1" ht="7.5" customHeight="1" x14ac:dyDescent="0.15">
      <c r="A27" s="13"/>
      <c r="B27" s="87"/>
      <c r="C27" s="79"/>
      <c r="D27" s="119" t="s">
        <v>10</v>
      </c>
      <c r="E27" s="120"/>
      <c r="F27" s="45">
        <f>SUM(F24:F26)</f>
        <v>143138</v>
      </c>
      <c r="G27" s="32">
        <f>SUM(G24:G26)</f>
        <v>10</v>
      </c>
      <c r="H27" s="33">
        <f t="shared" si="2"/>
        <v>143148</v>
      </c>
      <c r="I27" s="34">
        <f>SUM(I24:I26)</f>
        <v>317467</v>
      </c>
      <c r="J27" s="34">
        <f>SUM(J24:J26)</f>
        <v>1986</v>
      </c>
      <c r="K27" s="31">
        <f>SUM(K24:K26)</f>
        <v>2586</v>
      </c>
      <c r="L27" s="33">
        <f>SUM(H27:J27)</f>
        <v>462601</v>
      </c>
      <c r="M27" s="17"/>
      <c r="N27" s="87"/>
      <c r="O27" s="104" t="s">
        <v>59</v>
      </c>
      <c r="P27" s="95" t="s">
        <v>60</v>
      </c>
      <c r="Q27" s="94"/>
      <c r="R27" s="31">
        <v>126638</v>
      </c>
      <c r="S27" s="32">
        <v>30</v>
      </c>
      <c r="T27" s="33">
        <f t="shared" si="12"/>
        <v>126668</v>
      </c>
      <c r="U27" s="34">
        <v>489977</v>
      </c>
      <c r="V27" s="34">
        <v>3622</v>
      </c>
      <c r="W27" s="31">
        <v>8987</v>
      </c>
      <c r="X27" s="44">
        <f t="shared" si="1"/>
        <v>620267</v>
      </c>
    </row>
    <row r="28" spans="1:24" s="22" customFormat="1" ht="7.5" customHeight="1" x14ac:dyDescent="0.15">
      <c r="A28" s="13"/>
      <c r="B28" s="87"/>
      <c r="C28" s="104" t="s">
        <v>61</v>
      </c>
      <c r="D28" s="95" t="s">
        <v>62</v>
      </c>
      <c r="E28" s="94"/>
      <c r="F28" s="31">
        <v>124074</v>
      </c>
      <c r="G28" s="32">
        <v>10</v>
      </c>
      <c r="H28" s="33">
        <f t="shared" si="2"/>
        <v>124084</v>
      </c>
      <c r="I28" s="34">
        <v>322945</v>
      </c>
      <c r="J28" s="34">
        <v>2666</v>
      </c>
      <c r="K28" s="31">
        <v>2563</v>
      </c>
      <c r="L28" s="33">
        <f t="shared" si="3"/>
        <v>449695</v>
      </c>
      <c r="M28" s="17"/>
      <c r="N28" s="87"/>
      <c r="O28" s="105"/>
      <c r="P28" s="95" t="s">
        <v>63</v>
      </c>
      <c r="Q28" s="94"/>
      <c r="R28" s="31">
        <v>65031</v>
      </c>
      <c r="S28" s="32">
        <v>10</v>
      </c>
      <c r="T28" s="33">
        <f t="shared" si="12"/>
        <v>65041</v>
      </c>
      <c r="U28" s="34">
        <v>182403</v>
      </c>
      <c r="V28" s="34">
        <v>764</v>
      </c>
      <c r="W28" s="31">
        <v>1476</v>
      </c>
      <c r="X28" s="44">
        <f t="shared" si="1"/>
        <v>248208</v>
      </c>
    </row>
    <row r="29" spans="1:24" s="22" customFormat="1" ht="7.5" customHeight="1" x14ac:dyDescent="0.15">
      <c r="A29" s="13"/>
      <c r="B29" s="87"/>
      <c r="C29" s="105"/>
      <c r="D29" s="95" t="s">
        <v>64</v>
      </c>
      <c r="E29" s="94"/>
      <c r="F29" s="31">
        <v>33220</v>
      </c>
      <c r="G29" s="32">
        <v>3</v>
      </c>
      <c r="H29" s="33">
        <f t="shared" si="2"/>
        <v>33223</v>
      </c>
      <c r="I29" s="34">
        <v>151112</v>
      </c>
      <c r="J29" s="34">
        <v>965</v>
      </c>
      <c r="K29" s="31">
        <v>2990</v>
      </c>
      <c r="L29" s="33">
        <f t="shared" si="3"/>
        <v>185300</v>
      </c>
      <c r="M29" s="17"/>
      <c r="N29" s="87"/>
      <c r="O29" s="105"/>
      <c r="P29" s="96" t="s">
        <v>65</v>
      </c>
      <c r="Q29" s="76" t="s">
        <v>65</v>
      </c>
      <c r="R29" s="31">
        <v>45558</v>
      </c>
      <c r="S29" s="32">
        <v>11</v>
      </c>
      <c r="T29" s="33">
        <f t="shared" si="12"/>
        <v>45569</v>
      </c>
      <c r="U29" s="34">
        <v>161805</v>
      </c>
      <c r="V29" s="34">
        <v>868</v>
      </c>
      <c r="W29" s="31">
        <v>1761</v>
      </c>
      <c r="X29" s="44">
        <f t="shared" si="1"/>
        <v>208242</v>
      </c>
    </row>
    <row r="30" spans="1:24" s="22" customFormat="1" ht="7.5" customHeight="1" x14ac:dyDescent="0.15">
      <c r="A30" s="13"/>
      <c r="B30" s="87"/>
      <c r="C30" s="106"/>
      <c r="D30" s="95" t="s">
        <v>10</v>
      </c>
      <c r="E30" s="94"/>
      <c r="F30" s="45">
        <f>SUM(F28:F29)</f>
        <v>157294</v>
      </c>
      <c r="G30" s="32">
        <f>SUM(G28:G29)</f>
        <v>13</v>
      </c>
      <c r="H30" s="33">
        <f t="shared" si="2"/>
        <v>157307</v>
      </c>
      <c r="I30" s="31">
        <f>SUM(I28:I29)</f>
        <v>474057</v>
      </c>
      <c r="J30" s="31">
        <f>SUM(J28:J29)</f>
        <v>3631</v>
      </c>
      <c r="K30" s="31">
        <f>SUM(K28:K29)</f>
        <v>5553</v>
      </c>
      <c r="L30" s="33">
        <f t="shared" si="3"/>
        <v>634995</v>
      </c>
      <c r="M30" s="17"/>
      <c r="N30" s="87"/>
      <c r="O30" s="105"/>
      <c r="P30" s="97"/>
      <c r="Q30" s="76" t="s">
        <v>66</v>
      </c>
      <c r="R30" s="31">
        <v>22811</v>
      </c>
      <c r="S30" s="32">
        <v>6</v>
      </c>
      <c r="T30" s="33">
        <f t="shared" si="12"/>
        <v>22817</v>
      </c>
      <c r="U30" s="34">
        <v>89307</v>
      </c>
      <c r="V30" s="34">
        <v>361</v>
      </c>
      <c r="W30" s="31">
        <v>1047</v>
      </c>
      <c r="X30" s="44">
        <f t="shared" si="1"/>
        <v>112485</v>
      </c>
    </row>
    <row r="31" spans="1:24" s="22" customFormat="1" ht="7.5" customHeight="1" x14ac:dyDescent="0.15">
      <c r="A31" s="13"/>
      <c r="B31" s="87"/>
      <c r="C31" s="92" t="s">
        <v>67</v>
      </c>
      <c r="D31" s="93"/>
      <c r="E31" s="94"/>
      <c r="F31" s="31">
        <v>120415</v>
      </c>
      <c r="G31" s="32">
        <v>6</v>
      </c>
      <c r="H31" s="33">
        <f t="shared" si="2"/>
        <v>120421</v>
      </c>
      <c r="I31" s="34">
        <v>250184</v>
      </c>
      <c r="J31" s="34">
        <v>1944</v>
      </c>
      <c r="K31" s="31">
        <v>1968</v>
      </c>
      <c r="L31" s="33">
        <f t="shared" si="3"/>
        <v>372549</v>
      </c>
      <c r="M31" s="17"/>
      <c r="N31" s="87"/>
      <c r="O31" s="105"/>
      <c r="P31" s="97"/>
      <c r="Q31" s="76" t="s">
        <v>68</v>
      </c>
      <c r="R31" s="45">
        <v>24866</v>
      </c>
      <c r="S31" s="32">
        <v>11</v>
      </c>
      <c r="T31" s="33">
        <f t="shared" si="12"/>
        <v>24877</v>
      </c>
      <c r="U31" s="31">
        <v>81320</v>
      </c>
      <c r="V31" s="31">
        <v>443</v>
      </c>
      <c r="W31" s="31">
        <v>844</v>
      </c>
      <c r="X31" s="33">
        <f t="shared" si="1"/>
        <v>106640</v>
      </c>
    </row>
    <row r="32" spans="1:24" s="22" customFormat="1" ht="7.5" customHeight="1" x14ac:dyDescent="0.15">
      <c r="A32" s="13"/>
      <c r="B32" s="87"/>
      <c r="C32" s="104" t="s">
        <v>69</v>
      </c>
      <c r="D32" s="95" t="s">
        <v>70</v>
      </c>
      <c r="E32" s="94"/>
      <c r="F32" s="31">
        <v>91246</v>
      </c>
      <c r="G32" s="32">
        <v>7</v>
      </c>
      <c r="H32" s="33">
        <f t="shared" si="2"/>
        <v>91253</v>
      </c>
      <c r="I32" s="34">
        <v>211510</v>
      </c>
      <c r="J32" s="34">
        <v>1597</v>
      </c>
      <c r="K32" s="31">
        <v>1601</v>
      </c>
      <c r="L32" s="33">
        <f t="shared" si="3"/>
        <v>304360</v>
      </c>
      <c r="M32" s="17"/>
      <c r="N32" s="87"/>
      <c r="O32" s="105"/>
      <c r="P32" s="98"/>
      <c r="Q32" s="76" t="s">
        <v>10</v>
      </c>
      <c r="R32" s="31">
        <f>SUM(R29:R31)</f>
        <v>93235</v>
      </c>
      <c r="S32" s="32">
        <f>SUM(S29:S31)</f>
        <v>28</v>
      </c>
      <c r="T32" s="33">
        <f t="shared" si="12"/>
        <v>93263</v>
      </c>
      <c r="U32" s="34">
        <f t="shared" ref="U32:W32" si="18">SUM(U29:U31)</f>
        <v>332432</v>
      </c>
      <c r="V32" s="34">
        <f t="shared" si="18"/>
        <v>1672</v>
      </c>
      <c r="W32" s="31">
        <f t="shared" si="18"/>
        <v>3652</v>
      </c>
      <c r="X32" s="44">
        <f t="shared" si="1"/>
        <v>427367</v>
      </c>
    </row>
    <row r="33" spans="1:24" s="22" customFormat="1" ht="7.5" customHeight="1" x14ac:dyDescent="0.15">
      <c r="A33" s="46"/>
      <c r="B33" s="87"/>
      <c r="C33" s="106"/>
      <c r="D33" s="95" t="s">
        <v>71</v>
      </c>
      <c r="E33" s="94"/>
      <c r="F33" s="31">
        <v>32439</v>
      </c>
      <c r="G33" s="32">
        <v>2</v>
      </c>
      <c r="H33" s="33">
        <f t="shared" si="2"/>
        <v>32441</v>
      </c>
      <c r="I33" s="34">
        <v>76307</v>
      </c>
      <c r="J33" s="34">
        <v>718</v>
      </c>
      <c r="K33" s="31">
        <v>396</v>
      </c>
      <c r="L33" s="33">
        <f t="shared" si="3"/>
        <v>109466</v>
      </c>
      <c r="M33" s="17"/>
      <c r="N33" s="87"/>
      <c r="O33" s="105"/>
      <c r="P33" s="96" t="s">
        <v>72</v>
      </c>
      <c r="Q33" s="76" t="s">
        <v>73</v>
      </c>
      <c r="R33" s="31">
        <v>41333</v>
      </c>
      <c r="S33" s="32">
        <v>11</v>
      </c>
      <c r="T33" s="33">
        <f t="shared" si="12"/>
        <v>41344</v>
      </c>
      <c r="U33" s="34">
        <v>184051</v>
      </c>
      <c r="V33" s="34">
        <v>1054</v>
      </c>
      <c r="W33" s="31">
        <v>2451</v>
      </c>
      <c r="X33" s="44">
        <f t="shared" si="1"/>
        <v>226449</v>
      </c>
    </row>
    <row r="34" spans="1:24" s="22" customFormat="1" ht="7.5" customHeight="1" x14ac:dyDescent="0.15">
      <c r="A34" s="47"/>
      <c r="B34" s="87"/>
      <c r="C34" s="104" t="s">
        <v>74</v>
      </c>
      <c r="D34" s="96" t="s">
        <v>75</v>
      </c>
      <c r="E34" s="76" t="s">
        <v>75</v>
      </c>
      <c r="F34" s="31">
        <v>82647</v>
      </c>
      <c r="G34" s="32">
        <v>4</v>
      </c>
      <c r="H34" s="33">
        <f t="shared" si="2"/>
        <v>82651</v>
      </c>
      <c r="I34" s="34">
        <v>192033</v>
      </c>
      <c r="J34" s="34">
        <v>1314</v>
      </c>
      <c r="K34" s="31">
        <v>1317</v>
      </c>
      <c r="L34" s="33">
        <f t="shared" si="3"/>
        <v>275998</v>
      </c>
      <c r="M34" s="17"/>
      <c r="N34" s="87"/>
      <c r="O34" s="105"/>
      <c r="P34" s="97"/>
      <c r="Q34" s="76" t="s">
        <v>76</v>
      </c>
      <c r="R34" s="31">
        <v>13819</v>
      </c>
      <c r="S34" s="32">
        <v>7</v>
      </c>
      <c r="T34" s="33">
        <f t="shared" si="12"/>
        <v>13826</v>
      </c>
      <c r="U34" s="34">
        <v>78807</v>
      </c>
      <c r="V34" s="34">
        <v>519</v>
      </c>
      <c r="W34" s="31">
        <v>1008</v>
      </c>
      <c r="X34" s="44">
        <f t="shared" si="1"/>
        <v>93152</v>
      </c>
    </row>
    <row r="35" spans="1:24" s="22" customFormat="1" ht="7.5" customHeight="1" x14ac:dyDescent="0.15">
      <c r="A35" s="47"/>
      <c r="B35" s="87"/>
      <c r="C35" s="105"/>
      <c r="D35" s="97"/>
      <c r="E35" s="76" t="s">
        <v>77</v>
      </c>
      <c r="F35" s="31">
        <v>34424</v>
      </c>
      <c r="G35" s="32">
        <v>2</v>
      </c>
      <c r="H35" s="33">
        <f t="shared" si="2"/>
        <v>34426</v>
      </c>
      <c r="I35" s="34">
        <v>61855</v>
      </c>
      <c r="J35" s="34">
        <v>784</v>
      </c>
      <c r="K35" s="31">
        <v>562</v>
      </c>
      <c r="L35" s="33">
        <f t="shared" si="3"/>
        <v>97065</v>
      </c>
      <c r="M35" s="17"/>
      <c r="N35" s="87"/>
      <c r="O35" s="105"/>
      <c r="P35" s="97"/>
      <c r="Q35" s="76" t="s">
        <v>78</v>
      </c>
      <c r="R35" s="31">
        <v>10470</v>
      </c>
      <c r="S35" s="32">
        <v>3</v>
      </c>
      <c r="T35" s="33">
        <f t="shared" si="12"/>
        <v>10473</v>
      </c>
      <c r="U35" s="34">
        <v>54057</v>
      </c>
      <c r="V35" s="34">
        <v>259</v>
      </c>
      <c r="W35" s="31">
        <v>608</v>
      </c>
      <c r="X35" s="33">
        <f t="shared" si="1"/>
        <v>64789</v>
      </c>
    </row>
    <row r="36" spans="1:24" s="22" customFormat="1" ht="7.5" customHeight="1" x14ac:dyDescent="0.15">
      <c r="A36" s="47"/>
      <c r="B36" s="87"/>
      <c r="C36" s="105"/>
      <c r="D36" s="97"/>
      <c r="E36" s="76" t="s">
        <v>79</v>
      </c>
      <c r="F36" s="31">
        <v>22301</v>
      </c>
      <c r="G36" s="32">
        <v>0</v>
      </c>
      <c r="H36" s="33">
        <f t="shared" si="2"/>
        <v>22301</v>
      </c>
      <c r="I36" s="34">
        <v>73225</v>
      </c>
      <c r="J36" s="34">
        <v>503</v>
      </c>
      <c r="K36" s="31">
        <v>796</v>
      </c>
      <c r="L36" s="33">
        <f t="shared" si="3"/>
        <v>96029</v>
      </c>
      <c r="M36" s="17"/>
      <c r="N36" s="87"/>
      <c r="O36" s="106"/>
      <c r="P36" s="98"/>
      <c r="Q36" s="76" t="s">
        <v>10</v>
      </c>
      <c r="R36" s="31">
        <f>SUM(R33:R35)</f>
        <v>65622</v>
      </c>
      <c r="S36" s="32">
        <f>SUM(S33:S35)</f>
        <v>21</v>
      </c>
      <c r="T36" s="33">
        <f t="shared" si="12"/>
        <v>65643</v>
      </c>
      <c r="U36" s="34">
        <f t="shared" ref="U36:W36" si="19">SUM(U33:U35)</f>
        <v>316915</v>
      </c>
      <c r="V36" s="34">
        <f t="shared" si="19"/>
        <v>1832</v>
      </c>
      <c r="W36" s="31">
        <f t="shared" si="19"/>
        <v>4067</v>
      </c>
      <c r="X36" s="44">
        <f t="shared" si="1"/>
        <v>384390</v>
      </c>
    </row>
    <row r="37" spans="1:24" s="22" customFormat="1" ht="7.5" customHeight="1" x14ac:dyDescent="0.15">
      <c r="A37" s="47"/>
      <c r="B37" s="87"/>
      <c r="C37" s="105"/>
      <c r="D37" s="97"/>
      <c r="E37" s="76" t="s">
        <v>80</v>
      </c>
      <c r="F37" s="45">
        <v>11923</v>
      </c>
      <c r="G37" s="32">
        <v>0</v>
      </c>
      <c r="H37" s="33">
        <f t="shared" si="2"/>
        <v>11923</v>
      </c>
      <c r="I37" s="45">
        <v>27152</v>
      </c>
      <c r="J37" s="45">
        <v>221</v>
      </c>
      <c r="K37" s="31">
        <v>217</v>
      </c>
      <c r="L37" s="33">
        <f t="shared" si="3"/>
        <v>39296</v>
      </c>
      <c r="M37" s="17"/>
      <c r="N37" s="87"/>
      <c r="O37" s="104" t="s">
        <v>81</v>
      </c>
      <c r="P37" s="95" t="s">
        <v>82</v>
      </c>
      <c r="Q37" s="94"/>
      <c r="R37" s="31">
        <v>100978</v>
      </c>
      <c r="S37" s="32">
        <v>10</v>
      </c>
      <c r="T37" s="33">
        <f t="shared" ref="T37:T39" si="20">SUM(R37:S37)</f>
        <v>100988</v>
      </c>
      <c r="U37" s="34">
        <v>265506</v>
      </c>
      <c r="V37" s="34">
        <v>2063</v>
      </c>
      <c r="W37" s="31">
        <v>2046</v>
      </c>
      <c r="X37" s="44">
        <f t="shared" si="1"/>
        <v>368557</v>
      </c>
    </row>
    <row r="38" spans="1:24" s="22" customFormat="1" ht="7.5" customHeight="1" x14ac:dyDescent="0.15">
      <c r="A38" s="47"/>
      <c r="B38" s="87"/>
      <c r="C38" s="105"/>
      <c r="D38" s="98"/>
      <c r="E38" s="76" t="s">
        <v>10</v>
      </c>
      <c r="F38" s="45">
        <f>SUM(F34:F37)</f>
        <v>151295</v>
      </c>
      <c r="G38" s="32">
        <f>SUM(G34:G37)</f>
        <v>6</v>
      </c>
      <c r="H38" s="33">
        <f t="shared" si="2"/>
        <v>151301</v>
      </c>
      <c r="I38" s="31">
        <f>SUM(I34:I37)</f>
        <v>354265</v>
      </c>
      <c r="J38" s="31">
        <f>SUM(J34:J37)</f>
        <v>2822</v>
      </c>
      <c r="K38" s="31">
        <f>SUM(K34:K37)</f>
        <v>2892</v>
      </c>
      <c r="L38" s="33">
        <f t="shared" si="3"/>
        <v>508388</v>
      </c>
      <c r="M38" s="17"/>
      <c r="N38" s="87"/>
      <c r="O38" s="105"/>
      <c r="P38" s="95" t="s">
        <v>83</v>
      </c>
      <c r="Q38" s="94"/>
      <c r="R38" s="31">
        <v>22876</v>
      </c>
      <c r="S38" s="32">
        <v>4</v>
      </c>
      <c r="T38" s="33">
        <f t="shared" si="20"/>
        <v>22880</v>
      </c>
      <c r="U38" s="34">
        <v>69935</v>
      </c>
      <c r="V38" s="34">
        <v>374</v>
      </c>
      <c r="W38" s="31">
        <v>564</v>
      </c>
      <c r="X38" s="44">
        <f t="shared" si="1"/>
        <v>93189</v>
      </c>
    </row>
    <row r="39" spans="1:24" s="22" customFormat="1" ht="7.5" customHeight="1" x14ac:dyDescent="0.15">
      <c r="A39" s="47"/>
      <c r="B39" s="87"/>
      <c r="C39" s="106"/>
      <c r="D39" s="95" t="s">
        <v>231</v>
      </c>
      <c r="E39" s="94"/>
      <c r="F39" s="31">
        <v>45719</v>
      </c>
      <c r="G39" s="32">
        <v>1</v>
      </c>
      <c r="H39" s="33">
        <f t="shared" si="2"/>
        <v>45720</v>
      </c>
      <c r="I39" s="34">
        <v>110759</v>
      </c>
      <c r="J39" s="34">
        <v>670</v>
      </c>
      <c r="K39" s="31">
        <v>808</v>
      </c>
      <c r="L39" s="33">
        <f t="shared" si="3"/>
        <v>157149</v>
      </c>
      <c r="M39" s="17"/>
      <c r="N39" s="87"/>
      <c r="O39" s="105"/>
      <c r="P39" s="95" t="s">
        <v>85</v>
      </c>
      <c r="Q39" s="94"/>
      <c r="R39" s="31">
        <v>28697</v>
      </c>
      <c r="S39" s="32">
        <v>2</v>
      </c>
      <c r="T39" s="33">
        <f t="shared" si="20"/>
        <v>28699</v>
      </c>
      <c r="U39" s="34">
        <v>71501</v>
      </c>
      <c r="V39" s="34">
        <v>610</v>
      </c>
      <c r="W39" s="31">
        <v>387</v>
      </c>
      <c r="X39" s="44">
        <f t="shared" si="1"/>
        <v>100810</v>
      </c>
    </row>
    <row r="40" spans="1:24" s="22" customFormat="1" ht="7.5" customHeight="1" x14ac:dyDescent="0.15">
      <c r="A40" s="47"/>
      <c r="B40" s="88"/>
      <c r="C40" s="83" t="s">
        <v>37</v>
      </c>
      <c r="D40" s="84"/>
      <c r="E40" s="85"/>
      <c r="F40" s="48">
        <f>SUM(F22:F23,F27,F30:F33,F38:F39)</f>
        <v>874737</v>
      </c>
      <c r="G40" s="42">
        <f>SUM(G22:G23,G27,G30:G33,G38:G39)</f>
        <v>48</v>
      </c>
      <c r="H40" s="41">
        <f t="shared" si="2"/>
        <v>874785</v>
      </c>
      <c r="I40" s="39">
        <f t="shared" ref="I40:K40" si="21">SUM(I22:I23,I27,I30:I33,I38:I39)</f>
        <v>2119510</v>
      </c>
      <c r="J40" s="39">
        <f t="shared" si="21"/>
        <v>15761</v>
      </c>
      <c r="K40" s="39">
        <f t="shared" si="21"/>
        <v>18062</v>
      </c>
      <c r="L40" s="49">
        <f t="shared" si="3"/>
        <v>3010056</v>
      </c>
      <c r="M40" s="17"/>
      <c r="N40" s="87"/>
      <c r="O40" s="105"/>
      <c r="P40" s="95" t="s">
        <v>86</v>
      </c>
      <c r="Q40" s="94"/>
      <c r="R40" s="36">
        <v>22446</v>
      </c>
      <c r="S40" s="37">
        <v>15</v>
      </c>
      <c r="T40" s="33">
        <f t="shared" si="12"/>
        <v>22461</v>
      </c>
      <c r="U40" s="38">
        <v>73101</v>
      </c>
      <c r="V40" s="38">
        <v>588</v>
      </c>
      <c r="W40" s="36">
        <v>805</v>
      </c>
      <c r="X40" s="44">
        <f t="shared" si="1"/>
        <v>96150</v>
      </c>
    </row>
    <row r="41" spans="1:24" s="22" customFormat="1" ht="7.5" customHeight="1" x14ac:dyDescent="0.15">
      <c r="A41" s="47"/>
      <c r="B41" s="121" t="s">
        <v>87</v>
      </c>
      <c r="C41" s="108" t="s">
        <v>88</v>
      </c>
      <c r="D41" s="109" t="s">
        <v>89</v>
      </c>
      <c r="E41" s="91"/>
      <c r="F41" s="31">
        <v>132886</v>
      </c>
      <c r="G41" s="32">
        <v>10</v>
      </c>
      <c r="H41" s="33">
        <f t="shared" si="2"/>
        <v>132896</v>
      </c>
      <c r="I41" s="34">
        <v>329700</v>
      </c>
      <c r="J41" s="34">
        <v>1769</v>
      </c>
      <c r="K41" s="31">
        <v>2412</v>
      </c>
      <c r="L41" s="33">
        <f t="shared" si="3"/>
        <v>464365</v>
      </c>
      <c r="M41" s="17"/>
      <c r="N41" s="87"/>
      <c r="O41" s="106"/>
      <c r="P41" s="95" t="s">
        <v>10</v>
      </c>
      <c r="Q41" s="94"/>
      <c r="R41" s="31">
        <f>SUM(R37:R40)</f>
        <v>174997</v>
      </c>
      <c r="S41" s="32">
        <f>SUM(S37:S40)</f>
        <v>31</v>
      </c>
      <c r="T41" s="33">
        <f t="shared" si="12"/>
        <v>175028</v>
      </c>
      <c r="U41" s="34">
        <f t="shared" ref="U41:W41" si="22">SUM(U37:U40)</f>
        <v>480043</v>
      </c>
      <c r="V41" s="34">
        <f t="shared" si="22"/>
        <v>3635</v>
      </c>
      <c r="W41" s="31">
        <f t="shared" si="22"/>
        <v>3802</v>
      </c>
      <c r="X41" s="33">
        <f t="shared" si="1"/>
        <v>658706</v>
      </c>
    </row>
    <row r="42" spans="1:24" s="22" customFormat="1" ht="7.5" customHeight="1" x14ac:dyDescent="0.15">
      <c r="A42" s="47"/>
      <c r="B42" s="122"/>
      <c r="C42" s="105"/>
      <c r="D42" s="96" t="s">
        <v>90</v>
      </c>
      <c r="E42" s="76" t="s">
        <v>91</v>
      </c>
      <c r="F42" s="31">
        <v>52608</v>
      </c>
      <c r="G42" s="32">
        <v>5</v>
      </c>
      <c r="H42" s="33">
        <f t="shared" si="2"/>
        <v>52613</v>
      </c>
      <c r="I42" s="34">
        <v>148465</v>
      </c>
      <c r="J42" s="34">
        <v>794</v>
      </c>
      <c r="K42" s="31">
        <v>1453</v>
      </c>
      <c r="L42" s="33">
        <f t="shared" si="3"/>
        <v>201872</v>
      </c>
      <c r="M42" s="17"/>
      <c r="N42" s="88"/>
      <c r="O42" s="83" t="s">
        <v>37</v>
      </c>
      <c r="P42" s="84"/>
      <c r="Q42" s="85"/>
      <c r="R42" s="39">
        <f>SUM(R17,R20:R22,R26:R28,R32,R36,R41)</f>
        <v>1045453</v>
      </c>
      <c r="S42" s="40">
        <f>SUM(S17,S20:S22,S26:S28,S32,S36,S41)</f>
        <v>204</v>
      </c>
      <c r="T42" s="41">
        <f t="shared" si="12"/>
        <v>1045657</v>
      </c>
      <c r="U42" s="39">
        <f t="shared" ref="U42:W42" si="23">SUM(U17,U20:U22,U26:U28,U32,U36,U41)</f>
        <v>3432375</v>
      </c>
      <c r="V42" s="39">
        <f t="shared" si="23"/>
        <v>19825</v>
      </c>
      <c r="W42" s="39">
        <f t="shared" si="23"/>
        <v>34672</v>
      </c>
      <c r="X42" s="41">
        <f t="shared" si="1"/>
        <v>4497857</v>
      </c>
    </row>
    <row r="43" spans="1:24" s="22" customFormat="1" ht="7.5" customHeight="1" x14ac:dyDescent="0.15">
      <c r="A43" s="47"/>
      <c r="B43" s="122"/>
      <c r="C43" s="105"/>
      <c r="D43" s="97"/>
      <c r="E43" s="76" t="s">
        <v>232</v>
      </c>
      <c r="F43" s="31">
        <v>82696</v>
      </c>
      <c r="G43" s="32">
        <v>6</v>
      </c>
      <c r="H43" s="33">
        <f t="shared" si="2"/>
        <v>82702</v>
      </c>
      <c r="I43" s="34">
        <v>207930</v>
      </c>
      <c r="J43" s="34">
        <v>922</v>
      </c>
      <c r="K43" s="31">
        <v>1849</v>
      </c>
      <c r="L43" s="33">
        <f t="shared" si="3"/>
        <v>291554</v>
      </c>
      <c r="M43" s="17"/>
      <c r="N43" s="86" t="s">
        <v>93</v>
      </c>
      <c r="O43" s="89" t="s">
        <v>94</v>
      </c>
      <c r="P43" s="90"/>
      <c r="Q43" s="91"/>
      <c r="R43" s="31">
        <v>113936</v>
      </c>
      <c r="S43" s="32">
        <v>15</v>
      </c>
      <c r="T43" s="33">
        <f t="shared" si="12"/>
        <v>113951</v>
      </c>
      <c r="U43" s="34">
        <v>352825</v>
      </c>
      <c r="V43" s="34">
        <v>2347</v>
      </c>
      <c r="W43" s="31">
        <v>3056</v>
      </c>
      <c r="X43" s="33">
        <f t="shared" si="1"/>
        <v>469123</v>
      </c>
    </row>
    <row r="44" spans="1:24" s="22" customFormat="1" ht="7.5" customHeight="1" x14ac:dyDescent="0.15">
      <c r="A44" s="47"/>
      <c r="B44" s="122"/>
      <c r="C44" s="106"/>
      <c r="D44" s="98"/>
      <c r="E44" s="76" t="s">
        <v>10</v>
      </c>
      <c r="F44" s="45">
        <f>SUM(F42:F43)</f>
        <v>135304</v>
      </c>
      <c r="G44" s="32">
        <f>SUM(G42:G43)</f>
        <v>11</v>
      </c>
      <c r="H44" s="33">
        <f t="shared" si="2"/>
        <v>135315</v>
      </c>
      <c r="I44" s="31">
        <f>SUM(I42:I43)</f>
        <v>356395</v>
      </c>
      <c r="J44" s="31">
        <f>SUM(J42:J43)</f>
        <v>1716</v>
      </c>
      <c r="K44" s="31">
        <f>SUM(K42:K43)</f>
        <v>3302</v>
      </c>
      <c r="L44" s="33">
        <f t="shared" si="3"/>
        <v>493426</v>
      </c>
      <c r="M44" s="17"/>
      <c r="N44" s="87"/>
      <c r="O44" s="92" t="s">
        <v>95</v>
      </c>
      <c r="P44" s="93"/>
      <c r="Q44" s="94"/>
      <c r="R44" s="31">
        <v>145484</v>
      </c>
      <c r="S44" s="32">
        <v>26</v>
      </c>
      <c r="T44" s="33">
        <f t="shared" si="12"/>
        <v>145510</v>
      </c>
      <c r="U44" s="34">
        <v>370561</v>
      </c>
      <c r="V44" s="34">
        <v>3563</v>
      </c>
      <c r="W44" s="31">
        <v>7016</v>
      </c>
      <c r="X44" s="33">
        <f t="shared" si="1"/>
        <v>519634</v>
      </c>
    </row>
    <row r="45" spans="1:24" s="22" customFormat="1" ht="7.5" customHeight="1" x14ac:dyDescent="0.15">
      <c r="A45" s="47"/>
      <c r="B45" s="122"/>
      <c r="C45" s="79" t="s">
        <v>96</v>
      </c>
      <c r="D45" s="107" t="s">
        <v>96</v>
      </c>
      <c r="E45" s="76" t="s">
        <v>97</v>
      </c>
      <c r="F45" s="31">
        <v>92026</v>
      </c>
      <c r="G45" s="32">
        <v>17</v>
      </c>
      <c r="H45" s="33">
        <f t="shared" si="2"/>
        <v>92043</v>
      </c>
      <c r="I45" s="34">
        <v>251642</v>
      </c>
      <c r="J45" s="34">
        <v>1419</v>
      </c>
      <c r="K45" s="31">
        <v>2264</v>
      </c>
      <c r="L45" s="33">
        <f t="shared" si="3"/>
        <v>345104</v>
      </c>
      <c r="M45" s="17"/>
      <c r="N45" s="87"/>
      <c r="O45" s="104" t="s">
        <v>98</v>
      </c>
      <c r="P45" s="95" t="s">
        <v>221</v>
      </c>
      <c r="Q45" s="94"/>
      <c r="R45" s="50">
        <v>84405</v>
      </c>
      <c r="S45" s="51">
        <v>17</v>
      </c>
      <c r="T45" s="52">
        <f t="shared" si="12"/>
        <v>84422</v>
      </c>
      <c r="U45" s="53">
        <v>134269</v>
      </c>
      <c r="V45" s="53">
        <v>3233</v>
      </c>
      <c r="W45" s="50">
        <v>9543</v>
      </c>
      <c r="X45" s="52">
        <f t="shared" si="1"/>
        <v>221924</v>
      </c>
    </row>
    <row r="46" spans="1:24" s="22" customFormat="1" ht="7.5" customHeight="1" x14ac:dyDescent="0.15">
      <c r="A46" s="47"/>
      <c r="B46" s="122"/>
      <c r="C46" s="79"/>
      <c r="D46" s="107"/>
      <c r="E46" s="76" t="s">
        <v>100</v>
      </c>
      <c r="F46" s="31">
        <v>24557</v>
      </c>
      <c r="G46" s="32">
        <v>4</v>
      </c>
      <c r="H46" s="33">
        <f t="shared" si="2"/>
        <v>24561</v>
      </c>
      <c r="I46" s="34">
        <v>58062</v>
      </c>
      <c r="J46" s="34">
        <v>320</v>
      </c>
      <c r="K46" s="31">
        <v>307</v>
      </c>
      <c r="L46" s="33">
        <f t="shared" si="3"/>
        <v>82943</v>
      </c>
      <c r="M46" s="17"/>
      <c r="N46" s="87"/>
      <c r="O46" s="105"/>
      <c r="P46" s="95" t="s">
        <v>101</v>
      </c>
      <c r="Q46" s="94"/>
      <c r="R46" s="31">
        <v>128797</v>
      </c>
      <c r="S46" s="32">
        <v>23</v>
      </c>
      <c r="T46" s="33">
        <f t="shared" si="12"/>
        <v>128820</v>
      </c>
      <c r="U46" s="34">
        <v>330410</v>
      </c>
      <c r="V46" s="34">
        <v>4003</v>
      </c>
      <c r="W46" s="31">
        <v>12636</v>
      </c>
      <c r="X46" s="33">
        <f t="shared" si="1"/>
        <v>463233</v>
      </c>
    </row>
    <row r="47" spans="1:24" s="22" customFormat="1" ht="7.5" customHeight="1" x14ac:dyDescent="0.15">
      <c r="A47" s="47"/>
      <c r="B47" s="122"/>
      <c r="C47" s="79"/>
      <c r="D47" s="107"/>
      <c r="E47" s="76" t="s">
        <v>10</v>
      </c>
      <c r="F47" s="45">
        <f>SUM(F45:F46)</f>
        <v>116583</v>
      </c>
      <c r="G47" s="32">
        <f>SUM(G45:G46)</f>
        <v>21</v>
      </c>
      <c r="H47" s="33">
        <f t="shared" si="2"/>
        <v>116604</v>
      </c>
      <c r="I47" s="31">
        <f>SUM(I45:I46)</f>
        <v>309704</v>
      </c>
      <c r="J47" s="31">
        <f>SUM(J45:J46)</f>
        <v>1739</v>
      </c>
      <c r="K47" s="31">
        <f>SUM(K45:K46)</f>
        <v>2571</v>
      </c>
      <c r="L47" s="33">
        <f t="shared" si="3"/>
        <v>428047</v>
      </c>
      <c r="M47" s="17"/>
      <c r="N47" s="87"/>
      <c r="O47" s="105"/>
      <c r="P47" s="96" t="s">
        <v>102</v>
      </c>
      <c r="Q47" s="76" t="s">
        <v>103</v>
      </c>
      <c r="R47" s="31">
        <v>84115</v>
      </c>
      <c r="S47" s="32">
        <v>19</v>
      </c>
      <c r="T47" s="33">
        <f t="shared" si="12"/>
        <v>84134</v>
      </c>
      <c r="U47" s="34">
        <v>280599</v>
      </c>
      <c r="V47" s="34">
        <v>2293</v>
      </c>
      <c r="W47" s="31">
        <v>4076</v>
      </c>
      <c r="X47" s="33">
        <f t="shared" si="1"/>
        <v>367026</v>
      </c>
    </row>
    <row r="48" spans="1:24" s="22" customFormat="1" ht="7.5" customHeight="1" x14ac:dyDescent="0.15">
      <c r="A48" s="47"/>
      <c r="B48" s="122"/>
      <c r="C48" s="79"/>
      <c r="D48" s="99" t="s">
        <v>210</v>
      </c>
      <c r="E48" s="100"/>
      <c r="F48" s="31">
        <v>44095</v>
      </c>
      <c r="G48" s="32">
        <v>1</v>
      </c>
      <c r="H48" s="33">
        <f t="shared" si="2"/>
        <v>44096</v>
      </c>
      <c r="I48" s="34">
        <v>153005</v>
      </c>
      <c r="J48" s="34">
        <v>786</v>
      </c>
      <c r="K48" s="31">
        <v>1186</v>
      </c>
      <c r="L48" s="33">
        <f t="shared" si="3"/>
        <v>197887</v>
      </c>
      <c r="M48" s="17"/>
      <c r="N48" s="87"/>
      <c r="O48" s="105"/>
      <c r="P48" s="97"/>
      <c r="Q48" s="76" t="s">
        <v>105</v>
      </c>
      <c r="R48" s="31">
        <v>36727</v>
      </c>
      <c r="S48" s="32">
        <v>8</v>
      </c>
      <c r="T48" s="33">
        <f t="shared" si="12"/>
        <v>36735</v>
      </c>
      <c r="U48" s="34">
        <v>107530</v>
      </c>
      <c r="V48" s="34">
        <v>997</v>
      </c>
      <c r="W48" s="31">
        <v>2390</v>
      </c>
      <c r="X48" s="33">
        <f t="shared" si="1"/>
        <v>145262</v>
      </c>
    </row>
    <row r="49" spans="1:24" s="22" customFormat="1" ht="7.5" customHeight="1" x14ac:dyDescent="0.15">
      <c r="A49" s="47"/>
      <c r="B49" s="122"/>
      <c r="C49" s="79" t="s">
        <v>106</v>
      </c>
      <c r="D49" s="116" t="s">
        <v>107</v>
      </c>
      <c r="E49" s="117"/>
      <c r="F49" s="31">
        <v>124910</v>
      </c>
      <c r="G49" s="32">
        <v>15</v>
      </c>
      <c r="H49" s="33">
        <f t="shared" si="2"/>
        <v>124925</v>
      </c>
      <c r="I49" s="34">
        <v>332291</v>
      </c>
      <c r="J49" s="34">
        <v>2003</v>
      </c>
      <c r="K49" s="31">
        <v>2281</v>
      </c>
      <c r="L49" s="33">
        <f t="shared" si="3"/>
        <v>459219</v>
      </c>
      <c r="M49" s="17"/>
      <c r="N49" s="87"/>
      <c r="O49" s="106"/>
      <c r="P49" s="98"/>
      <c r="Q49" s="76" t="s">
        <v>10</v>
      </c>
      <c r="R49" s="31">
        <f>SUM(R47:R48)</f>
        <v>120842</v>
      </c>
      <c r="S49" s="32">
        <f>SUM(S47:S48)</f>
        <v>27</v>
      </c>
      <c r="T49" s="33">
        <f t="shared" si="12"/>
        <v>120869</v>
      </c>
      <c r="U49" s="34">
        <f>SUM(U47:U48)</f>
        <v>388129</v>
      </c>
      <c r="V49" s="34">
        <f>SUM(V47:V48)</f>
        <v>3290</v>
      </c>
      <c r="W49" s="31">
        <f>SUM(W47:W48)</f>
        <v>6466</v>
      </c>
      <c r="X49" s="33">
        <f t="shared" si="1"/>
        <v>512288</v>
      </c>
    </row>
    <row r="50" spans="1:24" s="22" customFormat="1" ht="7.5" customHeight="1" x14ac:dyDescent="0.15">
      <c r="A50" s="47"/>
      <c r="B50" s="122"/>
      <c r="C50" s="79"/>
      <c r="D50" s="95" t="s">
        <v>108</v>
      </c>
      <c r="E50" s="94"/>
      <c r="F50" s="31">
        <v>34810</v>
      </c>
      <c r="G50" s="32">
        <v>8</v>
      </c>
      <c r="H50" s="33">
        <f t="shared" si="2"/>
        <v>34818</v>
      </c>
      <c r="I50" s="34">
        <v>101018</v>
      </c>
      <c r="J50" s="34">
        <v>635</v>
      </c>
      <c r="K50" s="31">
        <v>859</v>
      </c>
      <c r="L50" s="33">
        <f t="shared" si="3"/>
        <v>136471</v>
      </c>
      <c r="M50" s="17"/>
      <c r="N50" s="87"/>
      <c r="O50" s="118" t="s">
        <v>109</v>
      </c>
      <c r="P50" s="95" t="s">
        <v>110</v>
      </c>
      <c r="Q50" s="94"/>
      <c r="R50" s="31">
        <v>75486</v>
      </c>
      <c r="S50" s="32">
        <v>13</v>
      </c>
      <c r="T50" s="33">
        <f t="shared" si="12"/>
        <v>75499</v>
      </c>
      <c r="U50" s="34">
        <v>228452</v>
      </c>
      <c r="V50" s="34">
        <v>1997</v>
      </c>
      <c r="W50" s="31">
        <v>2655</v>
      </c>
      <c r="X50" s="33">
        <f t="shared" si="1"/>
        <v>305948</v>
      </c>
    </row>
    <row r="51" spans="1:24" s="22" customFormat="1" ht="7.5" customHeight="1" x14ac:dyDescent="0.15">
      <c r="A51" s="47"/>
      <c r="B51" s="122"/>
      <c r="C51" s="79"/>
      <c r="D51" s="95" t="s">
        <v>111</v>
      </c>
      <c r="E51" s="94"/>
      <c r="F51" s="45">
        <v>27881</v>
      </c>
      <c r="G51" s="32">
        <v>2</v>
      </c>
      <c r="H51" s="33">
        <f t="shared" si="2"/>
        <v>27883</v>
      </c>
      <c r="I51" s="45">
        <v>86703</v>
      </c>
      <c r="J51" s="45">
        <v>628</v>
      </c>
      <c r="K51" s="31">
        <v>759</v>
      </c>
      <c r="L51" s="33">
        <f t="shared" si="3"/>
        <v>115214</v>
      </c>
      <c r="M51" s="17"/>
      <c r="N51" s="87"/>
      <c r="O51" s="97"/>
      <c r="P51" s="95" t="s">
        <v>112</v>
      </c>
      <c r="Q51" s="94"/>
      <c r="R51" s="31">
        <v>10980</v>
      </c>
      <c r="S51" s="32">
        <v>3</v>
      </c>
      <c r="T51" s="33">
        <f t="shared" si="12"/>
        <v>10983</v>
      </c>
      <c r="U51" s="34">
        <v>39434</v>
      </c>
      <c r="V51" s="34">
        <v>220</v>
      </c>
      <c r="W51" s="31">
        <v>427</v>
      </c>
      <c r="X51" s="33">
        <f t="shared" ref="X51:X52" si="24">SUM(T51:V51)</f>
        <v>50637</v>
      </c>
    </row>
    <row r="52" spans="1:24" s="22" customFormat="1" ht="7.5" customHeight="1" x14ac:dyDescent="0.15">
      <c r="A52" s="47"/>
      <c r="B52" s="122"/>
      <c r="C52" s="79"/>
      <c r="D52" s="119" t="s">
        <v>10</v>
      </c>
      <c r="E52" s="120"/>
      <c r="F52" s="45">
        <f>SUM(F49:F51)</f>
        <v>187601</v>
      </c>
      <c r="G52" s="32">
        <f>SUM(G49:G51)</f>
        <v>25</v>
      </c>
      <c r="H52" s="33">
        <f t="shared" ref="H52:H98" si="25">SUM(F52:G52)</f>
        <v>187626</v>
      </c>
      <c r="I52" s="45">
        <f>SUM(I49:I51)</f>
        <v>520012</v>
      </c>
      <c r="J52" s="45">
        <f>SUM(J49:J51)</f>
        <v>3266</v>
      </c>
      <c r="K52" s="45">
        <f>SUM(K49:K51)</f>
        <v>3899</v>
      </c>
      <c r="L52" s="33">
        <f t="shared" ref="L52:L98" si="26">SUM(H52:J52)</f>
        <v>710904</v>
      </c>
      <c r="M52" s="17"/>
      <c r="N52" s="87"/>
      <c r="O52" s="98"/>
      <c r="P52" s="95" t="s">
        <v>10</v>
      </c>
      <c r="Q52" s="94"/>
      <c r="R52" s="31">
        <f>SUM(R50:R51)</f>
        <v>86466</v>
      </c>
      <c r="S52" s="32">
        <f>SUM(S50:S51)</f>
        <v>16</v>
      </c>
      <c r="T52" s="33">
        <f t="shared" si="12"/>
        <v>86482</v>
      </c>
      <c r="U52" s="34">
        <f t="shared" ref="U52:W52" si="27">SUM(U50:U51)</f>
        <v>267886</v>
      </c>
      <c r="V52" s="34">
        <f t="shared" si="27"/>
        <v>2217</v>
      </c>
      <c r="W52" s="31">
        <f t="shared" si="27"/>
        <v>3082</v>
      </c>
      <c r="X52" s="33">
        <f t="shared" si="24"/>
        <v>356585</v>
      </c>
    </row>
    <row r="53" spans="1:24" s="22" customFormat="1" ht="7.5" customHeight="1" x14ac:dyDescent="0.15">
      <c r="A53" s="47"/>
      <c r="B53" s="122"/>
      <c r="C53" s="104" t="s">
        <v>113</v>
      </c>
      <c r="D53" s="107" t="s">
        <v>114</v>
      </c>
      <c r="E53" s="76" t="s">
        <v>115</v>
      </c>
      <c r="F53" s="31">
        <v>61772</v>
      </c>
      <c r="G53" s="32">
        <v>11</v>
      </c>
      <c r="H53" s="33">
        <f t="shared" si="25"/>
        <v>61783</v>
      </c>
      <c r="I53" s="34">
        <v>221373</v>
      </c>
      <c r="J53" s="34">
        <v>1709</v>
      </c>
      <c r="K53" s="31">
        <v>6136</v>
      </c>
      <c r="L53" s="33">
        <f t="shared" si="26"/>
        <v>284865</v>
      </c>
      <c r="M53" s="17"/>
      <c r="N53" s="87"/>
      <c r="O53" s="92" t="s">
        <v>116</v>
      </c>
      <c r="P53" s="93"/>
      <c r="Q53" s="94"/>
      <c r="R53" s="31">
        <v>117871</v>
      </c>
      <c r="S53" s="32">
        <v>18</v>
      </c>
      <c r="T53" s="33">
        <f t="shared" si="12"/>
        <v>117889</v>
      </c>
      <c r="U53" s="34">
        <v>276275</v>
      </c>
      <c r="V53" s="34">
        <v>2564</v>
      </c>
      <c r="W53" s="31">
        <v>1996</v>
      </c>
      <c r="X53" s="33">
        <f t="shared" si="1"/>
        <v>396728</v>
      </c>
    </row>
    <row r="54" spans="1:24" s="22" customFormat="1" ht="7.5" customHeight="1" x14ac:dyDescent="0.15">
      <c r="A54" s="47"/>
      <c r="B54" s="122"/>
      <c r="C54" s="105"/>
      <c r="D54" s="107"/>
      <c r="E54" s="76" t="s">
        <v>117</v>
      </c>
      <c r="F54" s="31">
        <v>17730</v>
      </c>
      <c r="G54" s="32">
        <v>3</v>
      </c>
      <c r="H54" s="33">
        <f t="shared" si="25"/>
        <v>17733</v>
      </c>
      <c r="I54" s="34">
        <v>50501</v>
      </c>
      <c r="J54" s="34">
        <v>559</v>
      </c>
      <c r="K54" s="31">
        <v>2538</v>
      </c>
      <c r="L54" s="33">
        <f t="shared" si="26"/>
        <v>68793</v>
      </c>
      <c r="M54" s="17"/>
      <c r="N54" s="87"/>
      <c r="O54" s="104" t="s">
        <v>118</v>
      </c>
      <c r="P54" s="95" t="s">
        <v>119</v>
      </c>
      <c r="Q54" s="94"/>
      <c r="R54" s="31">
        <v>170431</v>
      </c>
      <c r="S54" s="32">
        <v>43</v>
      </c>
      <c r="T54" s="33">
        <f t="shared" si="12"/>
        <v>170474</v>
      </c>
      <c r="U54" s="34">
        <v>449032</v>
      </c>
      <c r="V54" s="34">
        <v>4205</v>
      </c>
      <c r="W54" s="31">
        <v>10008</v>
      </c>
      <c r="X54" s="33">
        <f t="shared" si="1"/>
        <v>623711</v>
      </c>
    </row>
    <row r="55" spans="1:24" s="22" customFormat="1" ht="7.5" customHeight="1" x14ac:dyDescent="0.15">
      <c r="A55" s="47"/>
      <c r="B55" s="122"/>
      <c r="C55" s="105"/>
      <c r="D55" s="107"/>
      <c r="E55" s="76" t="s">
        <v>10</v>
      </c>
      <c r="F55" s="45">
        <f>SUM(F53:F54)</f>
        <v>79502</v>
      </c>
      <c r="G55" s="32">
        <f>SUM(G53:G54)</f>
        <v>14</v>
      </c>
      <c r="H55" s="33">
        <f t="shared" si="25"/>
        <v>79516</v>
      </c>
      <c r="I55" s="45">
        <f>SUM(I53:I54)</f>
        <v>271874</v>
      </c>
      <c r="J55" s="45">
        <f>SUM(J53:J54)</f>
        <v>2268</v>
      </c>
      <c r="K55" s="45">
        <f>SUM(K53:K54)</f>
        <v>8674</v>
      </c>
      <c r="L55" s="33">
        <f t="shared" si="26"/>
        <v>353658</v>
      </c>
      <c r="M55" s="17"/>
      <c r="N55" s="87"/>
      <c r="O55" s="106"/>
      <c r="P55" s="95" t="s">
        <v>120</v>
      </c>
      <c r="Q55" s="94"/>
      <c r="R55" s="31">
        <v>122268</v>
      </c>
      <c r="S55" s="32">
        <v>33</v>
      </c>
      <c r="T55" s="33">
        <f t="shared" si="12"/>
        <v>122301</v>
      </c>
      <c r="U55" s="34">
        <v>353749</v>
      </c>
      <c r="V55" s="34">
        <v>2573</v>
      </c>
      <c r="W55" s="31">
        <v>2721</v>
      </c>
      <c r="X55" s="33">
        <f t="shared" si="1"/>
        <v>478623</v>
      </c>
    </row>
    <row r="56" spans="1:24" s="22" customFormat="1" ht="7.5" customHeight="1" x14ac:dyDescent="0.15">
      <c r="A56" s="47"/>
      <c r="B56" s="122"/>
      <c r="C56" s="105"/>
      <c r="D56" s="80" t="s">
        <v>121</v>
      </c>
      <c r="E56" s="76" t="s">
        <v>121</v>
      </c>
      <c r="F56" s="31">
        <v>43862</v>
      </c>
      <c r="G56" s="32">
        <v>6</v>
      </c>
      <c r="H56" s="33">
        <f t="shared" si="25"/>
        <v>43868</v>
      </c>
      <c r="I56" s="34">
        <v>161861</v>
      </c>
      <c r="J56" s="34">
        <v>1200</v>
      </c>
      <c r="K56" s="31">
        <v>4072</v>
      </c>
      <c r="L56" s="33">
        <f t="shared" si="26"/>
        <v>206929</v>
      </c>
      <c r="M56" s="17"/>
      <c r="N56" s="88"/>
      <c r="O56" s="83" t="s">
        <v>37</v>
      </c>
      <c r="P56" s="84"/>
      <c r="Q56" s="85"/>
      <c r="R56" s="39">
        <f>SUM(R43:R46,R52:R55,R49)</f>
        <v>1090500</v>
      </c>
      <c r="S56" s="40">
        <f>SUM(S43:S46,S52:S55,S49)</f>
        <v>218</v>
      </c>
      <c r="T56" s="41">
        <f t="shared" si="12"/>
        <v>1090718</v>
      </c>
      <c r="U56" s="39">
        <f t="shared" ref="U56:W56" si="28">SUM(U43:U46,U52:U55,U49)</f>
        <v>2923136</v>
      </c>
      <c r="V56" s="39">
        <f t="shared" si="28"/>
        <v>27995</v>
      </c>
      <c r="W56" s="39">
        <f t="shared" si="28"/>
        <v>56524</v>
      </c>
      <c r="X56" s="41">
        <f t="shared" si="1"/>
        <v>4041849</v>
      </c>
    </row>
    <row r="57" spans="1:24" s="22" customFormat="1" ht="7.5" customHeight="1" x14ac:dyDescent="0.15">
      <c r="A57" s="47"/>
      <c r="B57" s="122"/>
      <c r="C57" s="105"/>
      <c r="D57" s="81"/>
      <c r="E57" s="76" t="s">
        <v>122</v>
      </c>
      <c r="F57" s="31">
        <v>10974</v>
      </c>
      <c r="G57" s="32">
        <v>3</v>
      </c>
      <c r="H57" s="33">
        <f t="shared" si="25"/>
        <v>10977</v>
      </c>
      <c r="I57" s="34">
        <v>39072</v>
      </c>
      <c r="J57" s="34">
        <v>374</v>
      </c>
      <c r="K57" s="31">
        <v>1554</v>
      </c>
      <c r="L57" s="33">
        <f t="shared" si="26"/>
        <v>50423</v>
      </c>
      <c r="M57" s="17"/>
      <c r="N57" s="86" t="s">
        <v>123</v>
      </c>
      <c r="O57" s="89" t="s">
        <v>124</v>
      </c>
      <c r="P57" s="90"/>
      <c r="Q57" s="91"/>
      <c r="R57" s="31">
        <v>74606</v>
      </c>
      <c r="S57" s="32">
        <v>4</v>
      </c>
      <c r="T57" s="33">
        <f t="shared" si="12"/>
        <v>74610</v>
      </c>
      <c r="U57" s="34">
        <v>166612</v>
      </c>
      <c r="V57" s="34">
        <v>938</v>
      </c>
      <c r="W57" s="31">
        <v>1119</v>
      </c>
      <c r="X57" s="33">
        <f t="shared" si="1"/>
        <v>242160</v>
      </c>
    </row>
    <row r="58" spans="1:24" s="22" customFormat="1" ht="7.5" customHeight="1" x14ac:dyDescent="0.15">
      <c r="A58" s="47"/>
      <c r="B58" s="122"/>
      <c r="C58" s="105"/>
      <c r="D58" s="82"/>
      <c r="E58" s="76" t="s">
        <v>10</v>
      </c>
      <c r="F58" s="45">
        <f>SUM(F56:F57)</f>
        <v>54836</v>
      </c>
      <c r="G58" s="32">
        <f>SUM(G56:G57)</f>
        <v>9</v>
      </c>
      <c r="H58" s="33">
        <f t="shared" si="25"/>
        <v>54845</v>
      </c>
      <c r="I58" s="45">
        <f>SUM(I56:I57)</f>
        <v>200933</v>
      </c>
      <c r="J58" s="45">
        <f>SUM(J56:J57)</f>
        <v>1574</v>
      </c>
      <c r="K58" s="45">
        <f>SUM(K56:K57)</f>
        <v>5626</v>
      </c>
      <c r="L58" s="33">
        <f t="shared" si="26"/>
        <v>257352</v>
      </c>
      <c r="M58" s="17"/>
      <c r="N58" s="87"/>
      <c r="O58" s="115" t="s">
        <v>125</v>
      </c>
      <c r="P58" s="95" t="s">
        <v>126</v>
      </c>
      <c r="Q58" s="94"/>
      <c r="R58" s="31">
        <v>64574</v>
      </c>
      <c r="S58" s="32">
        <v>3</v>
      </c>
      <c r="T58" s="33">
        <f t="shared" si="12"/>
        <v>64577</v>
      </c>
      <c r="U58" s="34">
        <v>140792</v>
      </c>
      <c r="V58" s="34">
        <v>1193</v>
      </c>
      <c r="W58" s="31">
        <v>1175</v>
      </c>
      <c r="X58" s="33">
        <f t="shared" si="1"/>
        <v>206562</v>
      </c>
    </row>
    <row r="59" spans="1:24" ht="7.5" customHeight="1" x14ac:dyDescent="0.15">
      <c r="A59" s="47"/>
      <c r="B59" s="122"/>
      <c r="C59" s="105"/>
      <c r="D59" s="107" t="s">
        <v>127</v>
      </c>
      <c r="E59" s="76" t="s">
        <v>128</v>
      </c>
      <c r="F59" s="31">
        <v>55380</v>
      </c>
      <c r="G59" s="32">
        <v>18</v>
      </c>
      <c r="H59" s="33">
        <f t="shared" si="25"/>
        <v>55398</v>
      </c>
      <c r="I59" s="34">
        <v>190840</v>
      </c>
      <c r="J59" s="34">
        <v>1242</v>
      </c>
      <c r="K59" s="31">
        <v>5460</v>
      </c>
      <c r="L59" s="33">
        <f t="shared" si="26"/>
        <v>247480</v>
      </c>
      <c r="M59" s="17"/>
      <c r="N59" s="87"/>
      <c r="O59" s="105"/>
      <c r="P59" s="95" t="s">
        <v>129</v>
      </c>
      <c r="Q59" s="94"/>
      <c r="R59" s="36">
        <v>23913</v>
      </c>
      <c r="S59" s="37">
        <v>0</v>
      </c>
      <c r="T59" s="33">
        <f>SUM(R59:S59)</f>
        <v>23913</v>
      </c>
      <c r="U59" s="38">
        <v>59932</v>
      </c>
      <c r="V59" s="38">
        <v>407</v>
      </c>
      <c r="W59" s="36">
        <v>395</v>
      </c>
      <c r="X59" s="44">
        <f>SUM(T59:V59)</f>
        <v>84252</v>
      </c>
    </row>
    <row r="60" spans="1:24" ht="7.5" customHeight="1" x14ac:dyDescent="0.15">
      <c r="A60" s="47"/>
      <c r="B60" s="122"/>
      <c r="C60" s="105"/>
      <c r="D60" s="107"/>
      <c r="E60" s="76" t="s">
        <v>130</v>
      </c>
      <c r="F60" s="31">
        <v>25123</v>
      </c>
      <c r="G60" s="32">
        <v>6</v>
      </c>
      <c r="H60" s="33">
        <f t="shared" si="25"/>
        <v>25129</v>
      </c>
      <c r="I60" s="34">
        <v>98283</v>
      </c>
      <c r="J60" s="34">
        <v>448</v>
      </c>
      <c r="K60" s="31">
        <v>1604</v>
      </c>
      <c r="L60" s="33">
        <f t="shared" si="26"/>
        <v>123860</v>
      </c>
      <c r="M60" s="17"/>
      <c r="N60" s="87"/>
      <c r="O60" s="106"/>
      <c r="P60" s="95" t="s">
        <v>10</v>
      </c>
      <c r="Q60" s="94"/>
      <c r="R60" s="36">
        <f>SUM(R58:R59)</f>
        <v>88487</v>
      </c>
      <c r="S60" s="37">
        <f>SUM(S58:S59)</f>
        <v>3</v>
      </c>
      <c r="T60" s="33">
        <f>SUM(R60:S60)</f>
        <v>88490</v>
      </c>
      <c r="U60" s="38">
        <f t="shared" ref="U60:W60" si="29">SUM(U58:U59)</f>
        <v>200724</v>
      </c>
      <c r="V60" s="38">
        <f t="shared" si="29"/>
        <v>1600</v>
      </c>
      <c r="W60" s="36">
        <f t="shared" si="29"/>
        <v>1570</v>
      </c>
      <c r="X60" s="44">
        <f>SUM(T60:V60)</f>
        <v>290814</v>
      </c>
    </row>
    <row r="61" spans="1:24" ht="7.5" customHeight="1" x14ac:dyDescent="0.15">
      <c r="A61" s="47"/>
      <c r="B61" s="122"/>
      <c r="C61" s="105"/>
      <c r="D61" s="107"/>
      <c r="E61" s="76" t="s">
        <v>10</v>
      </c>
      <c r="F61" s="45">
        <f>SUM(F59:F60)</f>
        <v>80503</v>
      </c>
      <c r="G61" s="32">
        <f>SUM(G59:G60)</f>
        <v>24</v>
      </c>
      <c r="H61" s="33">
        <f t="shared" si="25"/>
        <v>80527</v>
      </c>
      <c r="I61" s="31">
        <f>SUM(I59:I60)</f>
        <v>289123</v>
      </c>
      <c r="J61" s="31">
        <f>SUM(J59:J60)</f>
        <v>1690</v>
      </c>
      <c r="K61" s="31">
        <f>SUM(K59:K60)</f>
        <v>7064</v>
      </c>
      <c r="L61" s="33">
        <f t="shared" si="26"/>
        <v>371340</v>
      </c>
      <c r="M61" s="17"/>
      <c r="N61" s="87"/>
      <c r="O61" s="104" t="s">
        <v>131</v>
      </c>
      <c r="P61" s="95" t="s">
        <v>132</v>
      </c>
      <c r="Q61" s="94"/>
      <c r="R61" s="36">
        <v>137851</v>
      </c>
      <c r="S61" s="37">
        <v>38</v>
      </c>
      <c r="T61" s="33">
        <f>SUM(R61:S61)</f>
        <v>137889</v>
      </c>
      <c r="U61" s="38">
        <v>343612</v>
      </c>
      <c r="V61" s="38">
        <v>2442</v>
      </c>
      <c r="W61" s="36">
        <v>3505</v>
      </c>
      <c r="X61" s="44">
        <f>SUM(T61:V61)</f>
        <v>483943</v>
      </c>
    </row>
    <row r="62" spans="1:24" ht="7.5" customHeight="1" x14ac:dyDescent="0.15">
      <c r="A62" s="47"/>
      <c r="B62" s="122"/>
      <c r="C62" s="106"/>
      <c r="D62" s="99" t="s">
        <v>133</v>
      </c>
      <c r="E62" s="100"/>
      <c r="F62" s="31">
        <v>99129</v>
      </c>
      <c r="G62" s="32">
        <v>16</v>
      </c>
      <c r="H62" s="33">
        <f t="shared" si="25"/>
        <v>99145</v>
      </c>
      <c r="I62" s="34">
        <v>303741</v>
      </c>
      <c r="J62" s="34">
        <v>1593</v>
      </c>
      <c r="K62" s="31">
        <v>2611</v>
      </c>
      <c r="L62" s="33">
        <f t="shared" si="26"/>
        <v>404479</v>
      </c>
      <c r="M62" s="17"/>
      <c r="N62" s="87"/>
      <c r="O62" s="105"/>
      <c r="P62" s="95" t="s">
        <v>134</v>
      </c>
      <c r="Q62" s="94"/>
      <c r="R62" s="36">
        <v>57165</v>
      </c>
      <c r="S62" s="37">
        <v>12</v>
      </c>
      <c r="T62" s="33">
        <f>SUM(R62:S62)</f>
        <v>57177</v>
      </c>
      <c r="U62" s="38">
        <v>187782</v>
      </c>
      <c r="V62" s="38">
        <v>909</v>
      </c>
      <c r="W62" s="36">
        <v>1233</v>
      </c>
      <c r="X62" s="44">
        <f>SUM(T62:V62)</f>
        <v>245868</v>
      </c>
    </row>
    <row r="63" spans="1:24" ht="7.5" customHeight="1" x14ac:dyDescent="0.15">
      <c r="A63" s="47"/>
      <c r="B63" s="122"/>
      <c r="C63" s="104" t="s">
        <v>135</v>
      </c>
      <c r="D63" s="96" t="s">
        <v>136</v>
      </c>
      <c r="E63" s="75" t="s">
        <v>137</v>
      </c>
      <c r="F63" s="31">
        <v>96204</v>
      </c>
      <c r="G63" s="32">
        <v>15</v>
      </c>
      <c r="H63" s="33">
        <f t="shared" si="25"/>
        <v>96219</v>
      </c>
      <c r="I63" s="34">
        <v>270639</v>
      </c>
      <c r="J63" s="34">
        <v>1623</v>
      </c>
      <c r="K63" s="31">
        <v>4862</v>
      </c>
      <c r="L63" s="33">
        <f t="shared" si="26"/>
        <v>368481</v>
      </c>
      <c r="M63" s="17"/>
      <c r="N63" s="87"/>
      <c r="O63" s="106"/>
      <c r="P63" s="95" t="s">
        <v>10</v>
      </c>
      <c r="Q63" s="94"/>
      <c r="R63" s="31">
        <f>SUM(R61:R62)</f>
        <v>195016</v>
      </c>
      <c r="S63" s="32">
        <f>SUM(S61:S62)</f>
        <v>50</v>
      </c>
      <c r="T63" s="33">
        <f t="shared" si="12"/>
        <v>195066</v>
      </c>
      <c r="U63" s="34">
        <f t="shared" ref="U63:W63" si="30">SUM(U61:U62)</f>
        <v>531394</v>
      </c>
      <c r="V63" s="34">
        <f t="shared" si="30"/>
        <v>3351</v>
      </c>
      <c r="W63" s="31">
        <f t="shared" si="30"/>
        <v>4738</v>
      </c>
      <c r="X63" s="33">
        <f t="shared" si="1"/>
        <v>729811</v>
      </c>
    </row>
    <row r="64" spans="1:24" ht="7.5" customHeight="1" x14ac:dyDescent="0.15">
      <c r="A64" s="47"/>
      <c r="B64" s="122"/>
      <c r="C64" s="105"/>
      <c r="D64" s="110"/>
      <c r="E64" s="75" t="s">
        <v>138</v>
      </c>
      <c r="F64" s="31">
        <v>32446</v>
      </c>
      <c r="G64" s="32">
        <v>1</v>
      </c>
      <c r="H64" s="33">
        <f t="shared" si="25"/>
        <v>32447</v>
      </c>
      <c r="I64" s="34">
        <v>68814</v>
      </c>
      <c r="J64" s="34">
        <v>393</v>
      </c>
      <c r="K64" s="31">
        <v>1193</v>
      </c>
      <c r="L64" s="33">
        <f t="shared" si="26"/>
        <v>101654</v>
      </c>
      <c r="M64" s="17"/>
      <c r="N64" s="87"/>
      <c r="O64" s="104" t="s">
        <v>139</v>
      </c>
      <c r="P64" s="95" t="s">
        <v>123</v>
      </c>
      <c r="Q64" s="94"/>
      <c r="R64" s="31">
        <v>124614</v>
      </c>
      <c r="S64" s="32">
        <v>23</v>
      </c>
      <c r="T64" s="33">
        <f t="shared" si="12"/>
        <v>124637</v>
      </c>
      <c r="U64" s="34">
        <v>396914</v>
      </c>
      <c r="V64" s="34">
        <v>2425</v>
      </c>
      <c r="W64" s="31">
        <v>5672</v>
      </c>
      <c r="X64" s="44">
        <f t="shared" si="1"/>
        <v>523976</v>
      </c>
    </row>
    <row r="65" spans="1:24" ht="7.5" customHeight="1" x14ac:dyDescent="0.15">
      <c r="A65" s="47"/>
      <c r="B65" s="122"/>
      <c r="C65" s="105"/>
      <c r="D65" s="110"/>
      <c r="E65" s="76" t="s">
        <v>10</v>
      </c>
      <c r="F65" s="45">
        <f>SUM(F63:F64)</f>
        <v>128650</v>
      </c>
      <c r="G65" s="32">
        <f>SUM(G63:G64)</f>
        <v>16</v>
      </c>
      <c r="H65" s="33">
        <f t="shared" si="25"/>
        <v>128666</v>
      </c>
      <c r="I65" s="31">
        <f>SUM(I63:I64)</f>
        <v>339453</v>
      </c>
      <c r="J65" s="31">
        <f>SUM(J63:J64)</f>
        <v>2016</v>
      </c>
      <c r="K65" s="31">
        <f>SUM(K63:K64)</f>
        <v>6055</v>
      </c>
      <c r="L65" s="33">
        <f t="shared" si="26"/>
        <v>470135</v>
      </c>
      <c r="M65" s="17"/>
      <c r="N65" s="87"/>
      <c r="O65" s="106"/>
      <c r="P65" s="95" t="s">
        <v>140</v>
      </c>
      <c r="Q65" s="94"/>
      <c r="R65" s="31">
        <v>75921</v>
      </c>
      <c r="S65" s="32">
        <v>14</v>
      </c>
      <c r="T65" s="33">
        <f t="shared" si="12"/>
        <v>75935</v>
      </c>
      <c r="U65" s="34">
        <v>228173</v>
      </c>
      <c r="V65" s="34">
        <v>1211</v>
      </c>
      <c r="W65" s="31">
        <v>1762</v>
      </c>
      <c r="X65" s="33">
        <f t="shared" si="1"/>
        <v>305319</v>
      </c>
    </row>
    <row r="66" spans="1:24" ht="7.5" customHeight="1" x14ac:dyDescent="0.15">
      <c r="A66" s="47"/>
      <c r="B66" s="122"/>
      <c r="C66" s="105"/>
      <c r="D66" s="96" t="s">
        <v>141</v>
      </c>
      <c r="E66" s="76" t="s">
        <v>142</v>
      </c>
      <c r="F66" s="31">
        <v>23334</v>
      </c>
      <c r="G66" s="32">
        <v>2</v>
      </c>
      <c r="H66" s="33">
        <f t="shared" ref="H66:H72" si="31">SUM(F66:G66)</f>
        <v>23336</v>
      </c>
      <c r="I66" s="34">
        <v>83646</v>
      </c>
      <c r="J66" s="34">
        <v>508</v>
      </c>
      <c r="K66" s="31">
        <v>2068</v>
      </c>
      <c r="L66" s="33">
        <f t="shared" ref="L66:L72" si="32">SUM(H66:J66)</f>
        <v>107490</v>
      </c>
      <c r="M66" s="17"/>
      <c r="N66" s="87"/>
      <c r="O66" s="104" t="s">
        <v>143</v>
      </c>
      <c r="P66" s="95" t="s">
        <v>144</v>
      </c>
      <c r="Q66" s="94"/>
      <c r="R66" s="31">
        <v>107743</v>
      </c>
      <c r="S66" s="32">
        <v>10</v>
      </c>
      <c r="T66" s="33">
        <f t="shared" si="12"/>
        <v>107753</v>
      </c>
      <c r="U66" s="34">
        <v>298126</v>
      </c>
      <c r="V66" s="34">
        <v>1646</v>
      </c>
      <c r="W66" s="31">
        <v>1975</v>
      </c>
      <c r="X66" s="33">
        <f t="shared" si="1"/>
        <v>407525</v>
      </c>
    </row>
    <row r="67" spans="1:24" ht="7.5" customHeight="1" x14ac:dyDescent="0.15">
      <c r="A67" s="47"/>
      <c r="B67" s="122"/>
      <c r="C67" s="105"/>
      <c r="D67" s="97"/>
      <c r="E67" s="76" t="s">
        <v>145</v>
      </c>
      <c r="F67" s="31">
        <v>9983</v>
      </c>
      <c r="G67" s="32">
        <v>0</v>
      </c>
      <c r="H67" s="33">
        <f t="shared" si="31"/>
        <v>9983</v>
      </c>
      <c r="I67" s="34">
        <v>25659</v>
      </c>
      <c r="J67" s="34">
        <v>224</v>
      </c>
      <c r="K67" s="31">
        <v>1599</v>
      </c>
      <c r="L67" s="33">
        <f t="shared" si="32"/>
        <v>35866</v>
      </c>
      <c r="M67" s="17"/>
      <c r="N67" s="87"/>
      <c r="O67" s="105"/>
      <c r="P67" s="95" t="s">
        <v>146</v>
      </c>
      <c r="Q67" s="94"/>
      <c r="R67" s="36">
        <v>20574</v>
      </c>
      <c r="S67" s="37">
        <v>0</v>
      </c>
      <c r="T67" s="33">
        <f t="shared" si="12"/>
        <v>20574</v>
      </c>
      <c r="U67" s="38">
        <v>66710</v>
      </c>
      <c r="V67" s="38">
        <v>363</v>
      </c>
      <c r="W67" s="36">
        <v>540</v>
      </c>
      <c r="X67" s="33">
        <f t="shared" si="1"/>
        <v>87647</v>
      </c>
    </row>
    <row r="68" spans="1:24" ht="7.5" customHeight="1" x14ac:dyDescent="0.15">
      <c r="A68" s="47"/>
      <c r="B68" s="122"/>
      <c r="C68" s="105"/>
      <c r="D68" s="97"/>
      <c r="E68" s="76" t="s">
        <v>147</v>
      </c>
      <c r="F68" s="31">
        <v>14882</v>
      </c>
      <c r="G68" s="32">
        <v>0</v>
      </c>
      <c r="H68" s="33">
        <f t="shared" si="31"/>
        <v>14882</v>
      </c>
      <c r="I68" s="34">
        <v>49842</v>
      </c>
      <c r="J68" s="34">
        <v>434</v>
      </c>
      <c r="K68" s="31">
        <v>2027</v>
      </c>
      <c r="L68" s="33">
        <f t="shared" si="32"/>
        <v>65158</v>
      </c>
      <c r="M68" s="17"/>
      <c r="N68" s="87"/>
      <c r="O68" s="106"/>
      <c r="P68" s="95" t="s">
        <v>10</v>
      </c>
      <c r="Q68" s="94"/>
      <c r="R68" s="31">
        <f>SUM(R66:R67)</f>
        <v>128317</v>
      </c>
      <c r="S68" s="32">
        <f>SUM(S66:S67)</f>
        <v>10</v>
      </c>
      <c r="T68" s="33">
        <f t="shared" si="12"/>
        <v>128327</v>
      </c>
      <c r="U68" s="34">
        <f>SUM(U66:U67)</f>
        <v>364836</v>
      </c>
      <c r="V68" s="34">
        <f>SUM(V66:V67)</f>
        <v>2009</v>
      </c>
      <c r="W68" s="31">
        <f>SUM(W66:W67)</f>
        <v>2515</v>
      </c>
      <c r="X68" s="33">
        <f t="shared" si="1"/>
        <v>495172</v>
      </c>
    </row>
    <row r="69" spans="1:24" ht="7.5" customHeight="1" x14ac:dyDescent="0.15">
      <c r="A69" s="47"/>
      <c r="B69" s="122"/>
      <c r="C69" s="105"/>
      <c r="D69" s="98"/>
      <c r="E69" s="76" t="s">
        <v>10</v>
      </c>
      <c r="F69" s="45">
        <f>SUM(F66:F68)</f>
        <v>48199</v>
      </c>
      <c r="G69" s="32">
        <f>SUM(G66:G68)</f>
        <v>2</v>
      </c>
      <c r="H69" s="33">
        <f t="shared" si="31"/>
        <v>48201</v>
      </c>
      <c r="I69" s="31">
        <f t="shared" ref="I69:K69" si="33">SUM(I66:I68)</f>
        <v>159147</v>
      </c>
      <c r="J69" s="31">
        <f t="shared" si="33"/>
        <v>1166</v>
      </c>
      <c r="K69" s="31">
        <f t="shared" si="33"/>
        <v>5694</v>
      </c>
      <c r="L69" s="33">
        <f t="shared" si="32"/>
        <v>208514</v>
      </c>
      <c r="M69" s="17"/>
      <c r="N69" s="88"/>
      <c r="O69" s="83" t="s">
        <v>37</v>
      </c>
      <c r="P69" s="84"/>
      <c r="Q69" s="85"/>
      <c r="R69" s="39">
        <f>SUM(R57,R63:R65,R68,R60)</f>
        <v>686961</v>
      </c>
      <c r="S69" s="40">
        <f>SUM(S57,S63:S65,S68,S60)</f>
        <v>104</v>
      </c>
      <c r="T69" s="41">
        <f t="shared" si="12"/>
        <v>687065</v>
      </c>
      <c r="U69" s="39">
        <f t="shared" ref="U69:W69" si="34">SUM(U57,U63:U65,U68,U60)</f>
        <v>1888653</v>
      </c>
      <c r="V69" s="39">
        <f t="shared" si="34"/>
        <v>11534</v>
      </c>
      <c r="W69" s="39">
        <f t="shared" si="34"/>
        <v>17376</v>
      </c>
      <c r="X69" s="41">
        <f t="shared" si="1"/>
        <v>2587252</v>
      </c>
    </row>
    <row r="70" spans="1:24" ht="7.5" customHeight="1" x14ac:dyDescent="0.15">
      <c r="A70" s="47"/>
      <c r="B70" s="122"/>
      <c r="C70" s="105"/>
      <c r="D70" s="80" t="s">
        <v>148</v>
      </c>
      <c r="E70" s="76" t="s">
        <v>211</v>
      </c>
      <c r="F70" s="31">
        <v>76849</v>
      </c>
      <c r="G70" s="32">
        <v>7</v>
      </c>
      <c r="H70" s="33">
        <f t="shared" si="31"/>
        <v>76856</v>
      </c>
      <c r="I70" s="34">
        <v>175724</v>
      </c>
      <c r="J70" s="34">
        <v>1040</v>
      </c>
      <c r="K70" s="31">
        <v>1286</v>
      </c>
      <c r="L70" s="33">
        <f t="shared" si="32"/>
        <v>253620</v>
      </c>
      <c r="M70" s="17"/>
      <c r="N70" s="86" t="s">
        <v>150</v>
      </c>
      <c r="O70" s="89" t="s">
        <v>151</v>
      </c>
      <c r="P70" s="90"/>
      <c r="Q70" s="91"/>
      <c r="R70" s="36">
        <v>89889</v>
      </c>
      <c r="S70" s="37">
        <v>14</v>
      </c>
      <c r="T70" s="44">
        <f t="shared" si="12"/>
        <v>89903</v>
      </c>
      <c r="U70" s="38">
        <v>210278</v>
      </c>
      <c r="V70" s="38">
        <v>1105</v>
      </c>
      <c r="W70" s="36">
        <v>1632</v>
      </c>
      <c r="X70" s="44">
        <f t="shared" si="1"/>
        <v>301286</v>
      </c>
    </row>
    <row r="71" spans="1:24" ht="7.5" customHeight="1" x14ac:dyDescent="0.15">
      <c r="A71" s="47"/>
      <c r="B71" s="122"/>
      <c r="C71" s="105"/>
      <c r="D71" s="81"/>
      <c r="E71" s="76" t="s">
        <v>152</v>
      </c>
      <c r="F71" s="31">
        <v>19984</v>
      </c>
      <c r="G71" s="32">
        <v>0</v>
      </c>
      <c r="H71" s="33">
        <f t="shared" si="31"/>
        <v>19984</v>
      </c>
      <c r="I71" s="34">
        <v>57855</v>
      </c>
      <c r="J71" s="34">
        <v>330</v>
      </c>
      <c r="K71" s="31">
        <v>677</v>
      </c>
      <c r="L71" s="33">
        <f t="shared" si="32"/>
        <v>78169</v>
      </c>
      <c r="M71" s="11"/>
      <c r="N71" s="87"/>
      <c r="O71" s="115" t="s">
        <v>153</v>
      </c>
      <c r="P71" s="95" t="s">
        <v>154</v>
      </c>
      <c r="Q71" s="94"/>
      <c r="R71" s="31">
        <v>70958</v>
      </c>
      <c r="S71" s="32">
        <v>17</v>
      </c>
      <c r="T71" s="33">
        <f t="shared" si="12"/>
        <v>70975</v>
      </c>
      <c r="U71" s="34">
        <v>173235</v>
      </c>
      <c r="V71" s="34">
        <v>1129</v>
      </c>
      <c r="W71" s="31">
        <v>1396</v>
      </c>
      <c r="X71" s="33">
        <f t="shared" si="1"/>
        <v>245339</v>
      </c>
    </row>
    <row r="72" spans="1:24" ht="7.5" customHeight="1" x14ac:dyDescent="0.15">
      <c r="A72" s="47"/>
      <c r="B72" s="122"/>
      <c r="C72" s="105"/>
      <c r="D72" s="82"/>
      <c r="E72" s="76" t="s">
        <v>10</v>
      </c>
      <c r="F72" s="45">
        <f>SUM(F70:F71)</f>
        <v>96833</v>
      </c>
      <c r="G72" s="32">
        <f>SUM(G70:G71)</f>
        <v>7</v>
      </c>
      <c r="H72" s="33">
        <f t="shared" si="31"/>
        <v>96840</v>
      </c>
      <c r="I72" s="31">
        <f>SUM(I70:I71)</f>
        <v>233579</v>
      </c>
      <c r="J72" s="31">
        <f>SUM(J70:J71)</f>
        <v>1370</v>
      </c>
      <c r="K72" s="31">
        <f>SUM(K70:K71)</f>
        <v>1963</v>
      </c>
      <c r="L72" s="33">
        <f t="shared" si="32"/>
        <v>331789</v>
      </c>
      <c r="M72" s="11"/>
      <c r="N72" s="87"/>
      <c r="O72" s="105"/>
      <c r="P72" s="95" t="s">
        <v>155</v>
      </c>
      <c r="Q72" s="94"/>
      <c r="R72" s="36">
        <v>29100</v>
      </c>
      <c r="S72" s="37">
        <v>9</v>
      </c>
      <c r="T72" s="33">
        <f t="shared" si="12"/>
        <v>29109</v>
      </c>
      <c r="U72" s="38">
        <v>104368</v>
      </c>
      <c r="V72" s="38">
        <v>670</v>
      </c>
      <c r="W72" s="36">
        <v>1186</v>
      </c>
      <c r="X72" s="44">
        <f t="shared" ref="X72:X73" si="35">SUM(T72:V72)</f>
        <v>134147</v>
      </c>
    </row>
    <row r="73" spans="1:24" ht="7.5" customHeight="1" x14ac:dyDescent="0.15">
      <c r="A73" s="47"/>
      <c r="B73" s="122"/>
      <c r="C73" s="105"/>
      <c r="D73" s="96" t="s">
        <v>156</v>
      </c>
      <c r="E73" s="76" t="s">
        <v>156</v>
      </c>
      <c r="F73" s="31">
        <v>13599</v>
      </c>
      <c r="G73" s="32">
        <v>1</v>
      </c>
      <c r="H73" s="33">
        <f t="shared" si="25"/>
        <v>13600</v>
      </c>
      <c r="I73" s="34">
        <v>51733</v>
      </c>
      <c r="J73" s="34">
        <v>271</v>
      </c>
      <c r="K73" s="31">
        <v>931</v>
      </c>
      <c r="L73" s="33">
        <f t="shared" si="26"/>
        <v>65604</v>
      </c>
      <c r="M73" s="11"/>
      <c r="N73" s="87"/>
      <c r="O73" s="106"/>
      <c r="P73" s="95" t="s">
        <v>10</v>
      </c>
      <c r="Q73" s="94"/>
      <c r="R73" s="36">
        <f>SUM(R71:R72)</f>
        <v>100058</v>
      </c>
      <c r="S73" s="37">
        <f>SUM(S71:S72)</f>
        <v>26</v>
      </c>
      <c r="T73" s="33">
        <f t="shared" si="12"/>
        <v>100084</v>
      </c>
      <c r="U73" s="38">
        <f t="shared" ref="U73:W73" si="36">SUM(U71:U72)</f>
        <v>277603</v>
      </c>
      <c r="V73" s="38">
        <f t="shared" si="36"/>
        <v>1799</v>
      </c>
      <c r="W73" s="36">
        <f t="shared" si="36"/>
        <v>2582</v>
      </c>
      <c r="X73" s="44">
        <f t="shared" si="35"/>
        <v>379486</v>
      </c>
    </row>
    <row r="74" spans="1:24" ht="7.5" customHeight="1" x14ac:dyDescent="0.15">
      <c r="A74" s="47"/>
      <c r="B74" s="122"/>
      <c r="C74" s="105"/>
      <c r="D74" s="97"/>
      <c r="E74" s="76" t="s">
        <v>157</v>
      </c>
      <c r="F74" s="31">
        <v>17097</v>
      </c>
      <c r="G74" s="32">
        <v>1</v>
      </c>
      <c r="H74" s="33">
        <f t="shared" si="25"/>
        <v>17098</v>
      </c>
      <c r="I74" s="34">
        <v>62711</v>
      </c>
      <c r="J74" s="34">
        <v>424</v>
      </c>
      <c r="K74" s="31">
        <v>1644</v>
      </c>
      <c r="L74" s="33">
        <f t="shared" si="26"/>
        <v>80233</v>
      </c>
      <c r="M74" s="11"/>
      <c r="N74" s="87"/>
      <c r="O74" s="92" t="s">
        <v>158</v>
      </c>
      <c r="P74" s="93"/>
      <c r="Q74" s="94"/>
      <c r="R74" s="31">
        <v>150782</v>
      </c>
      <c r="S74" s="32">
        <v>22</v>
      </c>
      <c r="T74" s="33">
        <f t="shared" si="12"/>
        <v>150804</v>
      </c>
      <c r="U74" s="34">
        <v>368561</v>
      </c>
      <c r="V74" s="34">
        <v>2698</v>
      </c>
      <c r="W74" s="31">
        <v>3291</v>
      </c>
      <c r="X74" s="33">
        <f t="shared" si="1"/>
        <v>522063</v>
      </c>
    </row>
    <row r="75" spans="1:24" ht="7.5" customHeight="1" x14ac:dyDescent="0.15">
      <c r="A75" s="47"/>
      <c r="B75" s="122"/>
      <c r="C75" s="105"/>
      <c r="D75" s="97"/>
      <c r="E75" s="76" t="s">
        <v>159</v>
      </c>
      <c r="F75" s="50">
        <v>12608</v>
      </c>
      <c r="G75" s="51">
        <v>3</v>
      </c>
      <c r="H75" s="33">
        <f t="shared" si="25"/>
        <v>12611</v>
      </c>
      <c r="I75" s="53">
        <v>41278</v>
      </c>
      <c r="J75" s="53">
        <v>399</v>
      </c>
      <c r="K75" s="50">
        <v>1810</v>
      </c>
      <c r="L75" s="33">
        <f t="shared" si="26"/>
        <v>54288</v>
      </c>
      <c r="M75" s="11"/>
      <c r="N75" s="87"/>
      <c r="O75" s="92" t="s">
        <v>160</v>
      </c>
      <c r="P75" s="93"/>
      <c r="Q75" s="94"/>
      <c r="R75" s="31">
        <v>97538</v>
      </c>
      <c r="S75" s="32">
        <v>26</v>
      </c>
      <c r="T75" s="33">
        <f t="shared" si="12"/>
        <v>97564</v>
      </c>
      <c r="U75" s="34">
        <v>203858</v>
      </c>
      <c r="V75" s="34">
        <v>1201</v>
      </c>
      <c r="W75" s="31">
        <v>1510</v>
      </c>
      <c r="X75" s="33">
        <f t="shared" si="1"/>
        <v>302623</v>
      </c>
    </row>
    <row r="76" spans="1:24" ht="7.5" customHeight="1" x14ac:dyDescent="0.15">
      <c r="A76" s="47"/>
      <c r="B76" s="122"/>
      <c r="C76" s="106"/>
      <c r="D76" s="98"/>
      <c r="E76" s="76" t="s">
        <v>10</v>
      </c>
      <c r="F76" s="45">
        <f>SUM(F73:F75)</f>
        <v>43304</v>
      </c>
      <c r="G76" s="32">
        <f>SUM(G73:G75)</f>
        <v>5</v>
      </c>
      <c r="H76" s="33">
        <f t="shared" si="25"/>
        <v>43309</v>
      </c>
      <c r="I76" s="31">
        <f t="shared" ref="I76:K76" si="37">SUM(I73:I75)</f>
        <v>155722</v>
      </c>
      <c r="J76" s="31">
        <f t="shared" si="37"/>
        <v>1094</v>
      </c>
      <c r="K76" s="31">
        <f t="shared" si="37"/>
        <v>4385</v>
      </c>
      <c r="L76" s="33">
        <f t="shared" si="26"/>
        <v>200125</v>
      </c>
      <c r="M76" s="11"/>
      <c r="N76" s="88"/>
      <c r="O76" s="83" t="s">
        <v>37</v>
      </c>
      <c r="P76" s="84"/>
      <c r="Q76" s="85"/>
      <c r="R76" s="39">
        <f>SUM(R73:R75,R70)</f>
        <v>438267</v>
      </c>
      <c r="S76" s="42">
        <f>SUM(S73:S75,S70)</f>
        <v>88</v>
      </c>
      <c r="T76" s="41">
        <f t="shared" si="12"/>
        <v>438355</v>
      </c>
      <c r="U76" s="43">
        <f t="shared" ref="U76:W76" si="38">SUM(U73:U75,U70)</f>
        <v>1060300</v>
      </c>
      <c r="V76" s="43">
        <f t="shared" si="38"/>
        <v>6803</v>
      </c>
      <c r="W76" s="39">
        <f t="shared" si="38"/>
        <v>9015</v>
      </c>
      <c r="X76" s="41">
        <f t="shared" si="1"/>
        <v>1505458</v>
      </c>
    </row>
    <row r="77" spans="1:24" ht="7.5" customHeight="1" x14ac:dyDescent="0.15">
      <c r="A77" s="47"/>
      <c r="B77" s="122"/>
      <c r="C77" s="104" t="s">
        <v>161</v>
      </c>
      <c r="D77" s="107" t="s">
        <v>162</v>
      </c>
      <c r="E77" s="76" t="s">
        <v>163</v>
      </c>
      <c r="F77" s="50">
        <v>41692</v>
      </c>
      <c r="G77" s="51">
        <v>16</v>
      </c>
      <c r="H77" s="52">
        <f>SUM(F77:G77)</f>
        <v>41708</v>
      </c>
      <c r="I77" s="53">
        <v>39695</v>
      </c>
      <c r="J77" s="53">
        <v>1498</v>
      </c>
      <c r="K77" s="50">
        <v>6625</v>
      </c>
      <c r="L77" s="52">
        <f>SUM(H77:J77)</f>
        <v>82901</v>
      </c>
      <c r="M77" s="11"/>
      <c r="N77" s="86" t="s">
        <v>164</v>
      </c>
      <c r="O77" s="108" t="s">
        <v>165</v>
      </c>
      <c r="P77" s="109" t="s">
        <v>166</v>
      </c>
      <c r="Q77" s="91"/>
      <c r="R77" s="18">
        <v>104199</v>
      </c>
      <c r="S77" s="19">
        <v>6</v>
      </c>
      <c r="T77" s="20">
        <f t="shared" si="12"/>
        <v>104205</v>
      </c>
      <c r="U77" s="21">
        <v>377903</v>
      </c>
      <c r="V77" s="21">
        <v>2372</v>
      </c>
      <c r="W77" s="18">
        <v>8299</v>
      </c>
      <c r="X77" s="20">
        <f t="shared" si="1"/>
        <v>484480</v>
      </c>
    </row>
    <row r="78" spans="1:24" ht="7.5" customHeight="1" x14ac:dyDescent="0.15">
      <c r="A78" s="47"/>
      <c r="B78" s="122"/>
      <c r="C78" s="105"/>
      <c r="D78" s="107"/>
      <c r="E78" s="76" t="s">
        <v>167</v>
      </c>
      <c r="F78" s="50">
        <v>12738</v>
      </c>
      <c r="G78" s="51">
        <v>5</v>
      </c>
      <c r="H78" s="52">
        <f>SUM(F78:G78)</f>
        <v>12743</v>
      </c>
      <c r="I78" s="53">
        <v>14271</v>
      </c>
      <c r="J78" s="53">
        <v>442</v>
      </c>
      <c r="K78" s="50">
        <v>1917</v>
      </c>
      <c r="L78" s="52">
        <f>SUM(H78:J78)</f>
        <v>27456</v>
      </c>
      <c r="M78" s="11"/>
      <c r="N78" s="87"/>
      <c r="O78" s="105"/>
      <c r="P78" s="95" t="s">
        <v>168</v>
      </c>
      <c r="Q78" s="94"/>
      <c r="R78" s="31">
        <v>79453</v>
      </c>
      <c r="S78" s="32">
        <v>8</v>
      </c>
      <c r="T78" s="33">
        <f t="shared" si="12"/>
        <v>79461</v>
      </c>
      <c r="U78" s="34">
        <v>285398</v>
      </c>
      <c r="V78" s="34">
        <v>1413</v>
      </c>
      <c r="W78" s="31">
        <v>2702</v>
      </c>
      <c r="X78" s="33">
        <f t="shared" ref="X78:X88" si="39">SUM(T78:V78)</f>
        <v>366272</v>
      </c>
    </row>
    <row r="79" spans="1:24" ht="7.5" customHeight="1" x14ac:dyDescent="0.15">
      <c r="A79" s="47"/>
      <c r="B79" s="122"/>
      <c r="C79" s="105"/>
      <c r="D79" s="107"/>
      <c r="E79" s="76" t="s">
        <v>10</v>
      </c>
      <c r="F79" s="45">
        <f>SUM(F77:F78)</f>
        <v>54430</v>
      </c>
      <c r="G79" s="32">
        <f>SUM(G77:G78)</f>
        <v>21</v>
      </c>
      <c r="H79" s="33">
        <f>SUM(F79:G79)</f>
        <v>54451</v>
      </c>
      <c r="I79" s="45">
        <f>SUM(I77:I78)</f>
        <v>53966</v>
      </c>
      <c r="J79" s="45">
        <f>SUM(J77:J78)</f>
        <v>1940</v>
      </c>
      <c r="K79" s="45">
        <f>SUM(K77:K78)</f>
        <v>8542</v>
      </c>
      <c r="L79" s="52">
        <f>SUM(H79:J79)</f>
        <v>110357</v>
      </c>
      <c r="M79" s="11"/>
      <c r="N79" s="87"/>
      <c r="O79" s="105"/>
      <c r="P79" s="95" t="s">
        <v>169</v>
      </c>
      <c r="Q79" s="94"/>
      <c r="R79" s="31">
        <v>91902</v>
      </c>
      <c r="S79" s="32">
        <v>6</v>
      </c>
      <c r="T79" s="33">
        <f t="shared" si="12"/>
        <v>91908</v>
      </c>
      <c r="U79" s="34">
        <v>249584</v>
      </c>
      <c r="V79" s="34">
        <v>1195</v>
      </c>
      <c r="W79" s="31">
        <v>1821</v>
      </c>
      <c r="X79" s="33">
        <f t="shared" si="39"/>
        <v>342687</v>
      </c>
    </row>
    <row r="80" spans="1:24" ht="7.5" customHeight="1" x14ac:dyDescent="0.15">
      <c r="A80" s="47"/>
      <c r="B80" s="122"/>
      <c r="C80" s="105"/>
      <c r="D80" s="96" t="s">
        <v>170</v>
      </c>
      <c r="E80" s="76" t="s">
        <v>170</v>
      </c>
      <c r="F80" s="31">
        <v>35524</v>
      </c>
      <c r="G80" s="32">
        <v>7</v>
      </c>
      <c r="H80" s="33">
        <f t="shared" si="25"/>
        <v>35531</v>
      </c>
      <c r="I80" s="34">
        <v>43413</v>
      </c>
      <c r="J80" s="34">
        <v>1095</v>
      </c>
      <c r="K80" s="31">
        <v>5469</v>
      </c>
      <c r="L80" s="33">
        <f t="shared" si="26"/>
        <v>80039</v>
      </c>
      <c r="M80" s="11"/>
      <c r="N80" s="87"/>
      <c r="O80" s="106"/>
      <c r="P80" s="95" t="s">
        <v>171</v>
      </c>
      <c r="Q80" s="94"/>
      <c r="R80" s="31">
        <v>43575</v>
      </c>
      <c r="S80" s="32">
        <v>3</v>
      </c>
      <c r="T80" s="33">
        <f t="shared" si="12"/>
        <v>43578</v>
      </c>
      <c r="U80" s="34">
        <v>127154</v>
      </c>
      <c r="V80" s="34">
        <v>532</v>
      </c>
      <c r="W80" s="31">
        <v>863</v>
      </c>
      <c r="X80" s="33">
        <f t="shared" si="39"/>
        <v>171264</v>
      </c>
    </row>
    <row r="81" spans="1:24" ht="7.5" customHeight="1" x14ac:dyDescent="0.15">
      <c r="A81" s="47"/>
      <c r="B81" s="122"/>
      <c r="C81" s="105"/>
      <c r="D81" s="97"/>
      <c r="E81" s="76" t="s">
        <v>172</v>
      </c>
      <c r="F81" s="50">
        <v>7585</v>
      </c>
      <c r="G81" s="51">
        <v>2</v>
      </c>
      <c r="H81" s="52">
        <f>SUM(F81:G81)</f>
        <v>7587</v>
      </c>
      <c r="I81" s="53">
        <v>9238</v>
      </c>
      <c r="J81" s="53">
        <v>259</v>
      </c>
      <c r="K81" s="50">
        <v>1049</v>
      </c>
      <c r="L81" s="52">
        <f>SUM(H81:J81)</f>
        <v>17084</v>
      </c>
      <c r="M81" s="11"/>
      <c r="N81" s="87"/>
      <c r="O81" s="92" t="s">
        <v>173</v>
      </c>
      <c r="P81" s="93"/>
      <c r="Q81" s="94"/>
      <c r="R81" s="31">
        <v>88899</v>
      </c>
      <c r="S81" s="32">
        <v>14</v>
      </c>
      <c r="T81" s="33">
        <f t="shared" si="12"/>
        <v>88913</v>
      </c>
      <c r="U81" s="34">
        <v>251308</v>
      </c>
      <c r="V81" s="34">
        <v>1379</v>
      </c>
      <c r="W81" s="31">
        <v>1462</v>
      </c>
      <c r="X81" s="33">
        <f t="shared" si="39"/>
        <v>341600</v>
      </c>
    </row>
    <row r="82" spans="1:24" ht="7.5" customHeight="1" x14ac:dyDescent="0.15">
      <c r="A82" s="47"/>
      <c r="B82" s="122"/>
      <c r="C82" s="105"/>
      <c r="D82" s="97"/>
      <c r="E82" s="76" t="s">
        <v>174</v>
      </c>
      <c r="F82" s="50">
        <v>10188</v>
      </c>
      <c r="G82" s="51">
        <v>3</v>
      </c>
      <c r="H82" s="52">
        <f>SUM(F82:G82)</f>
        <v>10191</v>
      </c>
      <c r="I82" s="53">
        <v>13797</v>
      </c>
      <c r="J82" s="53">
        <v>333</v>
      </c>
      <c r="K82" s="50">
        <v>1834</v>
      </c>
      <c r="L82" s="52">
        <f>SUM(H82:J82)</f>
        <v>24321</v>
      </c>
      <c r="M82" s="11"/>
      <c r="N82" s="87"/>
      <c r="O82" s="104" t="s">
        <v>175</v>
      </c>
      <c r="P82" s="95" t="s">
        <v>176</v>
      </c>
      <c r="Q82" s="94"/>
      <c r="R82" s="31">
        <v>83040</v>
      </c>
      <c r="S82" s="32">
        <v>8</v>
      </c>
      <c r="T82" s="33">
        <f t="shared" si="12"/>
        <v>83048</v>
      </c>
      <c r="U82" s="34">
        <v>238099</v>
      </c>
      <c r="V82" s="34">
        <v>1289</v>
      </c>
      <c r="W82" s="31">
        <v>2159</v>
      </c>
      <c r="X82" s="33">
        <f t="shared" si="39"/>
        <v>322436</v>
      </c>
    </row>
    <row r="83" spans="1:24" ht="7.5" customHeight="1" x14ac:dyDescent="0.15">
      <c r="A83" s="47"/>
      <c r="B83" s="122"/>
      <c r="C83" s="105"/>
      <c r="D83" s="98"/>
      <c r="E83" s="76" t="s">
        <v>10</v>
      </c>
      <c r="F83" s="45">
        <f>SUM(F80:F82)</f>
        <v>53297</v>
      </c>
      <c r="G83" s="32">
        <f>SUM(G80:G82)</f>
        <v>12</v>
      </c>
      <c r="H83" s="33">
        <f>SUM(F83:G83)</f>
        <v>53309</v>
      </c>
      <c r="I83" s="45">
        <f t="shared" ref="I83:K83" si="40">SUM(I80:I82)</f>
        <v>66448</v>
      </c>
      <c r="J83" s="45">
        <f t="shared" si="40"/>
        <v>1687</v>
      </c>
      <c r="K83" s="45">
        <f t="shared" si="40"/>
        <v>8352</v>
      </c>
      <c r="L83" s="52">
        <f>SUM(H83:J83)</f>
        <v>121444</v>
      </c>
      <c r="M83" s="11"/>
      <c r="N83" s="87"/>
      <c r="O83" s="105"/>
      <c r="P83" s="95" t="s">
        <v>177</v>
      </c>
      <c r="Q83" s="94"/>
      <c r="R83" s="31">
        <v>41808</v>
      </c>
      <c r="S83" s="32">
        <v>4</v>
      </c>
      <c r="T83" s="33">
        <f t="shared" si="12"/>
        <v>41812</v>
      </c>
      <c r="U83" s="34">
        <v>110458</v>
      </c>
      <c r="V83" s="34">
        <v>475</v>
      </c>
      <c r="W83" s="31">
        <v>825</v>
      </c>
      <c r="X83" s="33">
        <f t="shared" si="39"/>
        <v>152745</v>
      </c>
    </row>
    <row r="84" spans="1:24" ht="7.5" customHeight="1" x14ac:dyDescent="0.15">
      <c r="A84" s="47"/>
      <c r="B84" s="122"/>
      <c r="C84" s="105"/>
      <c r="D84" s="96" t="s">
        <v>178</v>
      </c>
      <c r="E84" s="75" t="s">
        <v>178</v>
      </c>
      <c r="F84" s="50">
        <v>46367</v>
      </c>
      <c r="G84" s="51">
        <v>7</v>
      </c>
      <c r="H84" s="52">
        <f>SUM(F84:G84)</f>
        <v>46374</v>
      </c>
      <c r="I84" s="53">
        <v>68947</v>
      </c>
      <c r="J84" s="53">
        <v>1639</v>
      </c>
      <c r="K84" s="50">
        <v>8178</v>
      </c>
      <c r="L84" s="52">
        <f>SUM(H84:J84)</f>
        <v>116960</v>
      </c>
      <c r="M84" s="11"/>
      <c r="N84" s="87"/>
      <c r="O84" s="106"/>
      <c r="P84" s="95" t="s">
        <v>179</v>
      </c>
      <c r="Q84" s="94"/>
      <c r="R84" s="31">
        <v>12561</v>
      </c>
      <c r="S84" s="32">
        <v>0</v>
      </c>
      <c r="T84" s="33">
        <f t="shared" si="12"/>
        <v>12561</v>
      </c>
      <c r="U84" s="34">
        <v>20985</v>
      </c>
      <c r="V84" s="34">
        <v>179</v>
      </c>
      <c r="W84" s="31">
        <v>140</v>
      </c>
      <c r="X84" s="33">
        <f t="shared" si="39"/>
        <v>33725</v>
      </c>
    </row>
    <row r="85" spans="1:24" ht="7.5" customHeight="1" x14ac:dyDescent="0.15">
      <c r="A85" s="47"/>
      <c r="B85" s="122"/>
      <c r="C85" s="105"/>
      <c r="D85" s="97"/>
      <c r="E85" s="76" t="s">
        <v>180</v>
      </c>
      <c r="F85" s="50">
        <v>7505</v>
      </c>
      <c r="G85" s="51">
        <v>0</v>
      </c>
      <c r="H85" s="52">
        <f>SUM(F85:G85)</f>
        <v>7505</v>
      </c>
      <c r="I85" s="53">
        <v>7682</v>
      </c>
      <c r="J85" s="53">
        <v>440</v>
      </c>
      <c r="K85" s="50">
        <v>1851</v>
      </c>
      <c r="L85" s="52">
        <f>SUM(H85:J85)</f>
        <v>15627</v>
      </c>
      <c r="M85" s="54"/>
      <c r="N85" s="87"/>
      <c r="O85" s="92" t="s">
        <v>181</v>
      </c>
      <c r="P85" s="93"/>
      <c r="Q85" s="94"/>
      <c r="R85" s="31">
        <v>183320</v>
      </c>
      <c r="S85" s="32">
        <v>13</v>
      </c>
      <c r="T85" s="33">
        <f t="shared" si="12"/>
        <v>183333</v>
      </c>
      <c r="U85" s="34">
        <v>480192</v>
      </c>
      <c r="V85" s="34">
        <v>3358</v>
      </c>
      <c r="W85" s="31">
        <v>3564</v>
      </c>
      <c r="X85" s="33">
        <f t="shared" si="39"/>
        <v>666883</v>
      </c>
    </row>
    <row r="86" spans="1:24" ht="7.5" customHeight="1" x14ac:dyDescent="0.15">
      <c r="A86" s="47"/>
      <c r="B86" s="122"/>
      <c r="C86" s="105"/>
      <c r="D86" s="97"/>
      <c r="E86" s="76" t="s">
        <v>182</v>
      </c>
      <c r="F86" s="31">
        <v>9582</v>
      </c>
      <c r="G86" s="32">
        <v>4</v>
      </c>
      <c r="H86" s="33">
        <f t="shared" si="25"/>
        <v>9586</v>
      </c>
      <c r="I86" s="34">
        <v>17382</v>
      </c>
      <c r="J86" s="34">
        <v>279</v>
      </c>
      <c r="K86" s="31">
        <v>1790</v>
      </c>
      <c r="L86" s="33">
        <f t="shared" si="26"/>
        <v>27247</v>
      </c>
      <c r="M86" s="54"/>
      <c r="N86" s="87"/>
      <c r="O86" s="92" t="s">
        <v>183</v>
      </c>
      <c r="P86" s="93"/>
      <c r="Q86" s="94"/>
      <c r="R86" s="31">
        <v>123811</v>
      </c>
      <c r="S86" s="32">
        <v>15</v>
      </c>
      <c r="T86" s="33">
        <f t="shared" si="12"/>
        <v>123826</v>
      </c>
      <c r="U86" s="55">
        <v>322001</v>
      </c>
      <c r="V86" s="55">
        <v>1759</v>
      </c>
      <c r="W86" s="31">
        <v>2261</v>
      </c>
      <c r="X86" s="33">
        <f t="shared" si="39"/>
        <v>447586</v>
      </c>
    </row>
    <row r="87" spans="1:24" ht="7.5" customHeight="1" x14ac:dyDescent="0.15">
      <c r="A87" s="56"/>
      <c r="B87" s="122"/>
      <c r="C87" s="105"/>
      <c r="D87" s="98"/>
      <c r="E87" s="76" t="s">
        <v>10</v>
      </c>
      <c r="F87" s="45">
        <f>SUM(F84:F86)</f>
        <v>63454</v>
      </c>
      <c r="G87" s="32">
        <f>SUM(G84:G86)</f>
        <v>11</v>
      </c>
      <c r="H87" s="33">
        <f t="shared" si="25"/>
        <v>63465</v>
      </c>
      <c r="I87" s="45">
        <f t="shared" ref="I87:K87" si="41">SUM(I84:I86)</f>
        <v>94011</v>
      </c>
      <c r="J87" s="45">
        <f t="shared" si="41"/>
        <v>2358</v>
      </c>
      <c r="K87" s="45">
        <f t="shared" si="41"/>
        <v>11819</v>
      </c>
      <c r="L87" s="33">
        <f t="shared" si="26"/>
        <v>159834</v>
      </c>
      <c r="M87" s="54"/>
      <c r="N87" s="87"/>
      <c r="O87" s="92" t="s">
        <v>184</v>
      </c>
      <c r="P87" s="93"/>
      <c r="Q87" s="94"/>
      <c r="R87" s="31">
        <v>145296</v>
      </c>
      <c r="S87" s="32">
        <v>7</v>
      </c>
      <c r="T87" s="33">
        <f t="shared" si="12"/>
        <v>145303</v>
      </c>
      <c r="U87" s="55">
        <v>328408</v>
      </c>
      <c r="V87" s="55">
        <v>1646</v>
      </c>
      <c r="W87" s="57">
        <v>1967</v>
      </c>
      <c r="X87" s="33">
        <f t="shared" si="39"/>
        <v>475357</v>
      </c>
    </row>
    <row r="88" spans="1:24" ht="7.5" customHeight="1" x14ac:dyDescent="0.15">
      <c r="A88" s="58"/>
      <c r="B88" s="122"/>
      <c r="C88" s="105"/>
      <c r="D88" s="99" t="s">
        <v>185</v>
      </c>
      <c r="E88" s="100"/>
      <c r="F88" s="31">
        <v>47523</v>
      </c>
      <c r="G88" s="32">
        <v>14</v>
      </c>
      <c r="H88" s="33">
        <f t="shared" si="25"/>
        <v>47537</v>
      </c>
      <c r="I88" s="34">
        <v>143599</v>
      </c>
      <c r="J88" s="34">
        <v>1128</v>
      </c>
      <c r="K88" s="31">
        <v>3760</v>
      </c>
      <c r="L88" s="33">
        <f t="shared" si="26"/>
        <v>192264</v>
      </c>
      <c r="M88" s="54"/>
      <c r="N88" s="87"/>
      <c r="O88" s="111" t="s">
        <v>186</v>
      </c>
      <c r="P88" s="95" t="s">
        <v>187</v>
      </c>
      <c r="Q88" s="94"/>
      <c r="R88" s="31">
        <v>195741</v>
      </c>
      <c r="S88" s="32">
        <v>12</v>
      </c>
      <c r="T88" s="33">
        <f t="shared" si="12"/>
        <v>195753</v>
      </c>
      <c r="U88" s="55">
        <v>439527</v>
      </c>
      <c r="V88" s="55">
        <v>2236</v>
      </c>
      <c r="W88" s="57">
        <v>3045</v>
      </c>
      <c r="X88" s="33">
        <f t="shared" si="39"/>
        <v>637516</v>
      </c>
    </row>
    <row r="89" spans="1:24" ht="7.5" customHeight="1" x14ac:dyDescent="0.15">
      <c r="A89" s="58"/>
      <c r="B89" s="122"/>
      <c r="C89" s="106"/>
      <c r="D89" s="99" t="s">
        <v>188</v>
      </c>
      <c r="E89" s="100"/>
      <c r="F89" s="31">
        <v>75951</v>
      </c>
      <c r="G89" s="32">
        <v>22</v>
      </c>
      <c r="H89" s="33">
        <f t="shared" si="25"/>
        <v>75973</v>
      </c>
      <c r="I89" s="34">
        <v>187398</v>
      </c>
      <c r="J89" s="34">
        <v>2018</v>
      </c>
      <c r="K89" s="31">
        <v>8614</v>
      </c>
      <c r="L89" s="33">
        <f t="shared" si="26"/>
        <v>265389</v>
      </c>
      <c r="N89" s="87"/>
      <c r="O89" s="112"/>
      <c r="P89" s="113" t="s">
        <v>189</v>
      </c>
      <c r="Q89" s="114"/>
      <c r="R89" s="31">
        <f t="shared" ref="R89:W89" si="42">SUM(R101:R102)</f>
        <v>24568</v>
      </c>
      <c r="S89" s="32">
        <f t="shared" si="42"/>
        <v>0</v>
      </c>
      <c r="T89" s="33">
        <f>SUM(T101:T102)</f>
        <v>24568</v>
      </c>
      <c r="U89" s="55">
        <f>SUM(U101:U102)</f>
        <v>35766</v>
      </c>
      <c r="V89" s="55">
        <f t="shared" si="42"/>
        <v>279</v>
      </c>
      <c r="W89" s="57">
        <f t="shared" si="42"/>
        <v>373</v>
      </c>
      <c r="X89" s="33">
        <f>SUM(T89:V89)</f>
        <v>60613</v>
      </c>
    </row>
    <row r="90" spans="1:24" ht="7.5" customHeight="1" x14ac:dyDescent="0.15">
      <c r="A90" s="58"/>
      <c r="B90" s="122"/>
      <c r="C90" s="79" t="s">
        <v>190</v>
      </c>
      <c r="D90" s="80" t="s">
        <v>190</v>
      </c>
      <c r="E90" s="75" t="s">
        <v>191</v>
      </c>
      <c r="F90" s="31">
        <v>109764</v>
      </c>
      <c r="G90" s="32">
        <v>23</v>
      </c>
      <c r="H90" s="33">
        <f t="shared" si="25"/>
        <v>109787</v>
      </c>
      <c r="I90" s="34">
        <v>264788</v>
      </c>
      <c r="J90" s="34">
        <v>3523</v>
      </c>
      <c r="K90" s="31">
        <v>12518</v>
      </c>
      <c r="L90" s="33">
        <f t="shared" si="26"/>
        <v>378098</v>
      </c>
      <c r="N90" s="88"/>
      <c r="O90" s="83" t="s">
        <v>37</v>
      </c>
      <c r="P90" s="84"/>
      <c r="Q90" s="85"/>
      <c r="R90" s="39">
        <f>SUM(R77:R89)</f>
        <v>1218173</v>
      </c>
      <c r="S90" s="42">
        <f>SUM(S77:S89)</f>
        <v>96</v>
      </c>
      <c r="T90" s="41">
        <f t="shared" ref="T90:T95" si="43">SUM(R90:S90)</f>
        <v>1218269</v>
      </c>
      <c r="U90" s="49">
        <f>SUM(U77:U89)</f>
        <v>3266783</v>
      </c>
      <c r="V90" s="49">
        <f>SUM(V77:V89)</f>
        <v>18112</v>
      </c>
      <c r="W90" s="40">
        <f>SUM(W77:W89)</f>
        <v>29481</v>
      </c>
      <c r="X90" s="41">
        <f t="shared" ref="X90:X95" si="44">SUM(T90:V90)</f>
        <v>4503164</v>
      </c>
    </row>
    <row r="91" spans="1:24" ht="7.5" customHeight="1" x14ac:dyDescent="0.15">
      <c r="B91" s="122"/>
      <c r="C91" s="79"/>
      <c r="D91" s="81"/>
      <c r="E91" s="75" t="s">
        <v>192</v>
      </c>
      <c r="F91" s="31">
        <v>28500</v>
      </c>
      <c r="G91" s="32">
        <v>7</v>
      </c>
      <c r="H91" s="33">
        <f t="shared" si="25"/>
        <v>28507</v>
      </c>
      <c r="I91" s="34">
        <v>53426</v>
      </c>
      <c r="J91" s="34">
        <v>910</v>
      </c>
      <c r="K91" s="31">
        <v>4638</v>
      </c>
      <c r="L91" s="33">
        <f t="shared" si="26"/>
        <v>82843</v>
      </c>
      <c r="N91" s="86" t="s">
        <v>193</v>
      </c>
      <c r="O91" s="89" t="s">
        <v>194</v>
      </c>
      <c r="P91" s="90"/>
      <c r="Q91" s="91"/>
      <c r="R91" s="18">
        <v>118277</v>
      </c>
      <c r="S91" s="19">
        <v>3</v>
      </c>
      <c r="T91" s="20">
        <f t="shared" si="43"/>
        <v>118280</v>
      </c>
      <c r="U91" s="60">
        <v>429819</v>
      </c>
      <c r="V91" s="21">
        <v>2479</v>
      </c>
      <c r="W91" s="18">
        <v>2049</v>
      </c>
      <c r="X91" s="20">
        <f t="shared" si="44"/>
        <v>550578</v>
      </c>
    </row>
    <row r="92" spans="1:24" ht="7.5" customHeight="1" x14ac:dyDescent="0.15">
      <c r="B92" s="122"/>
      <c r="C92" s="79"/>
      <c r="D92" s="82"/>
      <c r="E92" s="75" t="s">
        <v>10</v>
      </c>
      <c r="F92" s="31">
        <f>SUM(F90:F91)</f>
        <v>138264</v>
      </c>
      <c r="G92" s="32">
        <f>SUM(G90:G91)</f>
        <v>30</v>
      </c>
      <c r="H92" s="33">
        <f t="shared" si="25"/>
        <v>138294</v>
      </c>
      <c r="I92" s="34">
        <f>SUM(I90:I91)</f>
        <v>318214</v>
      </c>
      <c r="J92" s="34">
        <f>SUM(J90:J91)</f>
        <v>4433</v>
      </c>
      <c r="K92" s="31">
        <f>SUM(K90:K91)</f>
        <v>17156</v>
      </c>
      <c r="L92" s="33">
        <f t="shared" si="26"/>
        <v>460941</v>
      </c>
      <c r="N92" s="87"/>
      <c r="O92" s="92" t="s">
        <v>195</v>
      </c>
      <c r="P92" s="93"/>
      <c r="Q92" s="94"/>
      <c r="R92" s="31">
        <v>11678</v>
      </c>
      <c r="S92" s="32">
        <v>0</v>
      </c>
      <c r="T92" s="33">
        <f t="shared" si="43"/>
        <v>11678</v>
      </c>
      <c r="U92" s="34">
        <v>21353</v>
      </c>
      <c r="V92" s="34">
        <v>228</v>
      </c>
      <c r="W92" s="31">
        <v>111</v>
      </c>
      <c r="X92" s="33">
        <f t="shared" si="44"/>
        <v>33259</v>
      </c>
    </row>
    <row r="93" spans="1:24" ht="7.5" customHeight="1" x14ac:dyDescent="0.15">
      <c r="B93" s="122"/>
      <c r="C93" s="79"/>
      <c r="D93" s="95" t="s">
        <v>196</v>
      </c>
      <c r="E93" s="94"/>
      <c r="F93" s="31">
        <v>73454</v>
      </c>
      <c r="G93" s="32">
        <v>11</v>
      </c>
      <c r="H93" s="33">
        <f t="shared" si="25"/>
        <v>73465</v>
      </c>
      <c r="I93" s="34">
        <v>220001</v>
      </c>
      <c r="J93" s="34">
        <v>1602</v>
      </c>
      <c r="K93" s="31">
        <v>4092</v>
      </c>
      <c r="L93" s="33">
        <f t="shared" si="26"/>
        <v>295068</v>
      </c>
      <c r="N93" s="87"/>
      <c r="O93" s="92" t="s">
        <v>197</v>
      </c>
      <c r="P93" s="93"/>
      <c r="Q93" s="94"/>
      <c r="R93" s="31">
        <v>10606</v>
      </c>
      <c r="S93" s="32">
        <v>0</v>
      </c>
      <c r="T93" s="33">
        <f t="shared" si="43"/>
        <v>10606</v>
      </c>
      <c r="U93" s="34">
        <v>19345</v>
      </c>
      <c r="V93" s="34">
        <v>182</v>
      </c>
      <c r="W93" s="31">
        <v>184</v>
      </c>
      <c r="X93" s="33">
        <f t="shared" si="44"/>
        <v>30133</v>
      </c>
    </row>
    <row r="94" spans="1:24" ht="7.5" customHeight="1" x14ac:dyDescent="0.15">
      <c r="B94" s="122"/>
      <c r="C94" s="79"/>
      <c r="D94" s="95" t="s">
        <v>198</v>
      </c>
      <c r="E94" s="94"/>
      <c r="F94" s="31">
        <v>64834</v>
      </c>
      <c r="G94" s="32">
        <v>23</v>
      </c>
      <c r="H94" s="33">
        <f t="shared" si="25"/>
        <v>64857</v>
      </c>
      <c r="I94" s="34">
        <v>196664</v>
      </c>
      <c r="J94" s="34">
        <v>1520</v>
      </c>
      <c r="K94" s="31">
        <v>5694</v>
      </c>
      <c r="L94" s="33">
        <f t="shared" si="26"/>
        <v>263041</v>
      </c>
      <c r="N94" s="88"/>
      <c r="O94" s="83" t="s">
        <v>37</v>
      </c>
      <c r="P94" s="84"/>
      <c r="Q94" s="85"/>
      <c r="R94" s="39">
        <f>SUM(R91:R93)</f>
        <v>140561</v>
      </c>
      <c r="S94" s="42">
        <f>SUM(S91:S93)</f>
        <v>3</v>
      </c>
      <c r="T94" s="41">
        <f t="shared" si="43"/>
        <v>140564</v>
      </c>
      <c r="U94" s="43">
        <f>SUM(U91:U93)</f>
        <v>470517</v>
      </c>
      <c r="V94" s="43">
        <f>SUM(V91:V93)</f>
        <v>2889</v>
      </c>
      <c r="W94" s="39">
        <f>SUM(W91:W93)</f>
        <v>2344</v>
      </c>
      <c r="X94" s="41">
        <f t="shared" si="44"/>
        <v>613970</v>
      </c>
    </row>
    <row r="95" spans="1:24" ht="7.5" customHeight="1" x14ac:dyDescent="0.15">
      <c r="B95" s="122"/>
      <c r="C95" s="79" t="s">
        <v>199</v>
      </c>
      <c r="D95" s="99" t="s">
        <v>200</v>
      </c>
      <c r="E95" s="100"/>
      <c r="F95" s="31">
        <v>97314</v>
      </c>
      <c r="G95" s="32">
        <v>24</v>
      </c>
      <c r="H95" s="33">
        <f t="shared" si="25"/>
        <v>97338</v>
      </c>
      <c r="I95" s="34">
        <v>203675</v>
      </c>
      <c r="J95" s="34">
        <v>1454</v>
      </c>
      <c r="K95" s="31">
        <v>1713</v>
      </c>
      <c r="L95" s="33">
        <f t="shared" si="26"/>
        <v>302467</v>
      </c>
      <c r="N95" s="101" t="s">
        <v>201</v>
      </c>
      <c r="O95" s="102"/>
      <c r="P95" s="102"/>
      <c r="Q95" s="103"/>
      <c r="R95" s="61">
        <f>SUM(F40,F19,F98,R16,R42,R56,R69,R76,R90,R94)</f>
        <v>8355594</v>
      </c>
      <c r="S95" s="61">
        <f>SUM(G40,G19,G98,S16,S42,S56,S69,S76,S90,S94)</f>
        <v>1212</v>
      </c>
      <c r="T95" s="62">
        <f t="shared" si="43"/>
        <v>8356806</v>
      </c>
      <c r="U95" s="63">
        <f t="shared" ref="U95:W95" si="45">SUM(I40,I19,I98,U16,U42,U56,U69,U76,U90,U94)</f>
        <v>23000132</v>
      </c>
      <c r="V95" s="63">
        <f t="shared" si="45"/>
        <v>160782</v>
      </c>
      <c r="W95" s="64">
        <f t="shared" si="45"/>
        <v>323170</v>
      </c>
      <c r="X95" s="62">
        <f t="shared" si="44"/>
        <v>31517720</v>
      </c>
    </row>
    <row r="96" spans="1:24" ht="7.5" customHeight="1" x14ac:dyDescent="0.15">
      <c r="B96" s="122"/>
      <c r="C96" s="79"/>
      <c r="D96" s="99" t="s">
        <v>202</v>
      </c>
      <c r="E96" s="100"/>
      <c r="F96" s="31">
        <v>11213</v>
      </c>
      <c r="G96" s="32">
        <v>4</v>
      </c>
      <c r="H96" s="33">
        <f t="shared" si="25"/>
        <v>11217</v>
      </c>
      <c r="I96" s="34">
        <v>26981</v>
      </c>
      <c r="J96" s="34">
        <v>201</v>
      </c>
      <c r="K96" s="31">
        <v>126</v>
      </c>
      <c r="L96" s="33">
        <f t="shared" si="26"/>
        <v>38399</v>
      </c>
      <c r="N96" s="65"/>
      <c r="O96" s="65"/>
      <c r="P96" s="65"/>
      <c r="Q96" s="65"/>
      <c r="R96" s="54"/>
      <c r="S96" s="54"/>
      <c r="T96" s="54"/>
      <c r="U96" s="54"/>
      <c r="V96" s="54"/>
      <c r="W96" s="54"/>
      <c r="X96" s="54"/>
    </row>
    <row r="97" spans="2:24" ht="7.5" customHeight="1" x14ac:dyDescent="0.15">
      <c r="B97" s="122"/>
      <c r="C97" s="79"/>
      <c r="D97" s="99" t="s">
        <v>10</v>
      </c>
      <c r="E97" s="100"/>
      <c r="F97" s="45">
        <f>SUM(F95:F96)</f>
        <v>108527</v>
      </c>
      <c r="G97" s="32">
        <f>SUM(G95:G96)</f>
        <v>28</v>
      </c>
      <c r="H97" s="33">
        <f t="shared" si="25"/>
        <v>108555</v>
      </c>
      <c r="I97" s="31">
        <f>SUM(I95:I96)</f>
        <v>230656</v>
      </c>
      <c r="J97" s="31">
        <f>SUM(J95:J96)</f>
        <v>1655</v>
      </c>
      <c r="K97" s="31">
        <f>SUM(K95:K96)</f>
        <v>1839</v>
      </c>
      <c r="L97" s="33">
        <f t="shared" si="26"/>
        <v>340866</v>
      </c>
      <c r="N97" s="65"/>
      <c r="O97" s="65"/>
      <c r="P97" s="66"/>
      <c r="Q97" s="66"/>
      <c r="R97" s="67"/>
      <c r="S97" s="67"/>
      <c r="T97" s="67"/>
      <c r="U97" s="67"/>
      <c r="V97" s="67"/>
      <c r="W97" s="67"/>
      <c r="X97" s="67"/>
    </row>
    <row r="98" spans="2:24" ht="7.5" customHeight="1" x14ac:dyDescent="0.15">
      <c r="B98" s="123"/>
      <c r="C98" s="78" t="s">
        <v>37</v>
      </c>
      <c r="D98" s="78"/>
      <c r="E98" s="78"/>
      <c r="F98" s="48">
        <f>SUM(F41,F44,F47:F48,F52,F55,F58,F61:F62,F65,F69,F72,F76,F79,F83,F87:F89,F92:F94,F97)</f>
        <v>1927159</v>
      </c>
      <c r="G98" s="42">
        <f>SUM(G41,G44,G47:G48,G52,G55,G58,G61:G62,G65,G69,G72,G76,G79,G83,G87:G89,G92:G94,G97)</f>
        <v>333</v>
      </c>
      <c r="H98" s="41">
        <f t="shared" si="25"/>
        <v>1927492</v>
      </c>
      <c r="I98" s="39">
        <f t="shared" ref="I98:K98" si="46">SUM(I41,I44,I47:I48,I52,I55,I58,I61:I62,I65,I69,I72,I76,I79,I83,I87:I89,I92:I94,I97)</f>
        <v>5133345</v>
      </c>
      <c r="J98" s="39">
        <f t="shared" si="46"/>
        <v>40388</v>
      </c>
      <c r="K98" s="39">
        <f t="shared" si="46"/>
        <v>125310</v>
      </c>
      <c r="L98" s="41">
        <f t="shared" si="26"/>
        <v>7101225</v>
      </c>
      <c r="N98" s="65"/>
      <c r="O98" s="65"/>
      <c r="P98" s="66"/>
      <c r="Q98" s="66"/>
      <c r="R98" s="67"/>
      <c r="S98" s="67"/>
      <c r="T98" s="67"/>
      <c r="U98" s="67"/>
      <c r="V98" s="67"/>
      <c r="W98" s="67"/>
      <c r="X98" s="67"/>
    </row>
    <row r="99" spans="2:24" x14ac:dyDescent="0.15">
      <c r="B99" s="58"/>
      <c r="C99" s="58"/>
      <c r="D99" s="68"/>
      <c r="E99" s="68"/>
      <c r="F99" s="69"/>
      <c r="G99" s="69"/>
      <c r="H99" s="69"/>
      <c r="I99" s="69"/>
      <c r="J99" s="69"/>
      <c r="K99" s="69"/>
      <c r="L99" s="69"/>
      <c r="N99" s="65"/>
      <c r="O99" s="65"/>
      <c r="P99" s="66"/>
      <c r="Q99" s="66"/>
      <c r="R99" s="67"/>
      <c r="S99" s="67"/>
      <c r="T99" s="67"/>
      <c r="U99" s="67"/>
      <c r="V99" s="67"/>
      <c r="W99" s="67"/>
      <c r="X99" s="67"/>
    </row>
    <row r="100" spans="2:24" x14ac:dyDescent="0.15">
      <c r="B100" s="58"/>
      <c r="C100" s="58"/>
      <c r="D100" s="68"/>
      <c r="E100" s="68"/>
      <c r="F100" s="69"/>
      <c r="G100" s="69"/>
      <c r="H100" s="69"/>
      <c r="I100" s="69"/>
      <c r="J100" s="69"/>
      <c r="K100" s="69"/>
      <c r="L100" s="69"/>
      <c r="N100" s="65"/>
      <c r="O100" s="65"/>
      <c r="P100" s="66"/>
      <c r="Q100" s="66"/>
      <c r="R100" s="67"/>
      <c r="S100" s="67"/>
      <c r="T100" s="67"/>
      <c r="U100" s="67"/>
      <c r="V100" s="67"/>
      <c r="W100" s="67"/>
      <c r="X100" s="67"/>
    </row>
    <row r="101" spans="2:24" ht="19.5" hidden="1" x14ac:dyDescent="0.15">
      <c r="B101" s="58"/>
      <c r="C101" s="58"/>
      <c r="D101" s="68"/>
      <c r="E101" s="68"/>
      <c r="F101" s="69"/>
      <c r="G101" s="69"/>
      <c r="H101" s="69"/>
      <c r="I101" s="69"/>
      <c r="J101" s="69"/>
      <c r="K101" s="69"/>
      <c r="L101" s="69"/>
      <c r="N101" s="70" t="s">
        <v>203</v>
      </c>
      <c r="O101" s="71" t="s">
        <v>186</v>
      </c>
      <c r="P101" s="70" t="s">
        <v>204</v>
      </c>
      <c r="Q101" s="77" t="s">
        <v>186</v>
      </c>
      <c r="R101" s="73">
        <v>759</v>
      </c>
      <c r="S101" s="73">
        <v>0</v>
      </c>
      <c r="T101" s="73">
        <f>SUM(R101:S101)</f>
        <v>759</v>
      </c>
      <c r="U101" s="73">
        <v>365</v>
      </c>
      <c r="V101" s="73">
        <v>3</v>
      </c>
      <c r="W101" s="73">
        <v>15</v>
      </c>
      <c r="X101" s="73">
        <f t="shared" ref="X101:X102" si="47">SUM(T101:V101)</f>
        <v>1127</v>
      </c>
    </row>
    <row r="102" spans="2:24" hidden="1" x14ac:dyDescent="0.15">
      <c r="B102" s="58"/>
      <c r="C102" s="58"/>
      <c r="D102" s="68"/>
      <c r="E102" s="68"/>
      <c r="F102" s="69"/>
      <c r="G102" s="69"/>
      <c r="H102" s="69"/>
      <c r="I102" s="69"/>
      <c r="J102" s="69"/>
      <c r="K102" s="69"/>
      <c r="L102" s="69"/>
      <c r="N102" s="70"/>
      <c r="O102" s="71"/>
      <c r="P102" s="70"/>
      <c r="Q102" s="77" t="s">
        <v>205</v>
      </c>
      <c r="R102" s="73">
        <v>23809</v>
      </c>
      <c r="S102" s="73">
        <v>0</v>
      </c>
      <c r="T102" s="73">
        <f>SUM(R102:S102)</f>
        <v>23809</v>
      </c>
      <c r="U102" s="73">
        <v>35401</v>
      </c>
      <c r="V102" s="73">
        <v>276</v>
      </c>
      <c r="W102" s="73">
        <v>358</v>
      </c>
      <c r="X102" s="73">
        <f t="shared" si="47"/>
        <v>59486</v>
      </c>
    </row>
    <row r="103" spans="2:24" x14ac:dyDescent="0.15">
      <c r="B103" s="58"/>
      <c r="C103" s="58"/>
      <c r="D103" s="68"/>
      <c r="E103" s="68"/>
      <c r="F103" s="69"/>
      <c r="G103" s="69"/>
      <c r="H103" s="69"/>
      <c r="I103" s="69"/>
      <c r="J103" s="69"/>
      <c r="K103" s="69"/>
      <c r="L103" s="69"/>
      <c r="P103" s="59"/>
      <c r="Q103" s="59"/>
      <c r="R103" s="5"/>
      <c r="S103" s="5"/>
      <c r="T103" s="5"/>
      <c r="U103" s="5"/>
    </row>
  </sheetData>
  <mergeCells count="183">
    <mergeCell ref="C95:C97"/>
    <mergeCell ref="D95:E95"/>
    <mergeCell ref="N95:Q95"/>
    <mergeCell ref="D96:E96"/>
    <mergeCell ref="D97:E97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O74:Q74"/>
    <mergeCell ref="O75:Q75"/>
    <mergeCell ref="O76:Q76"/>
    <mergeCell ref="C77:C89"/>
    <mergeCell ref="D77:D79"/>
    <mergeCell ref="N77:N90"/>
    <mergeCell ref="O77:O80"/>
    <mergeCell ref="P77:Q77"/>
    <mergeCell ref="P78:Q78"/>
    <mergeCell ref="P79:Q79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C63:C76"/>
    <mergeCell ref="D63:D65"/>
    <mergeCell ref="P63:Q63"/>
    <mergeCell ref="O64:O65"/>
    <mergeCell ref="P64:Q64"/>
    <mergeCell ref="P65:Q65"/>
    <mergeCell ref="D66:D69"/>
    <mergeCell ref="O66:O68"/>
    <mergeCell ref="P66:Q66"/>
    <mergeCell ref="P67:Q67"/>
    <mergeCell ref="O58:O60"/>
    <mergeCell ref="P58:Q58"/>
    <mergeCell ref="D59:D61"/>
    <mergeCell ref="P59:Q59"/>
    <mergeCell ref="P60:Q60"/>
    <mergeCell ref="O61:O63"/>
    <mergeCell ref="P61:Q61"/>
    <mergeCell ref="D62:E62"/>
    <mergeCell ref="P62:Q6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D48:E48"/>
    <mergeCell ref="C49:C52"/>
    <mergeCell ref="D49:E49"/>
    <mergeCell ref="D50:E50"/>
    <mergeCell ref="O50:O52"/>
    <mergeCell ref="P50:Q50"/>
    <mergeCell ref="D51:E51"/>
    <mergeCell ref="P51:Q51"/>
    <mergeCell ref="D52:E52"/>
    <mergeCell ref="P52:Q52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P38:Q38"/>
    <mergeCell ref="D39:E39"/>
    <mergeCell ref="P39:Q39"/>
    <mergeCell ref="C40:E40"/>
    <mergeCell ref="P40:Q40"/>
    <mergeCell ref="B41:B98"/>
    <mergeCell ref="C41:C44"/>
    <mergeCell ref="D41:E41"/>
    <mergeCell ref="P41:Q41"/>
    <mergeCell ref="D42:D44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D25:E25"/>
    <mergeCell ref="D26:E26"/>
    <mergeCell ref="D27:E27"/>
    <mergeCell ref="O27:O36"/>
    <mergeCell ref="P27:Q27"/>
    <mergeCell ref="C28:C30"/>
    <mergeCell ref="D28:E28"/>
    <mergeCell ref="P28:Q28"/>
    <mergeCell ref="D29:E29"/>
    <mergeCell ref="P29:P32"/>
    <mergeCell ref="B20:B40"/>
    <mergeCell ref="C20:C23"/>
    <mergeCell ref="D20:D22"/>
    <mergeCell ref="P20:Q20"/>
    <mergeCell ref="O21:O26"/>
    <mergeCell ref="P21:Q21"/>
    <mergeCell ref="P22:Q22"/>
    <mergeCell ref="D23:E23"/>
    <mergeCell ref="P23:P26"/>
    <mergeCell ref="C24:C27"/>
    <mergeCell ref="O16:Q16"/>
    <mergeCell ref="D17:E17"/>
    <mergeCell ref="N17:N42"/>
    <mergeCell ref="O17:Q17"/>
    <mergeCell ref="D18:E18"/>
    <mergeCell ref="O18:O20"/>
    <mergeCell ref="P18:Q18"/>
    <mergeCell ref="C19:E19"/>
    <mergeCell ref="P19:Q19"/>
    <mergeCell ref="D24:E24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</mergeCells>
  <phoneticPr fontId="2"/>
  <printOptions horizontalCentered="1"/>
  <pageMargins left="0" right="0" top="0.19685039370078741" bottom="0.19685039370078741" header="0" footer="0"/>
  <pageSetup paperSize="9" scale="8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>
      <selection activeCell="B1" sqref="B1:L1"/>
    </sheetView>
  </sheetViews>
  <sheetFormatPr defaultRowHeight="11.25" x14ac:dyDescent="0.15"/>
  <cols>
    <col min="1" max="1" width="0.25" style="59" hidden="1" customWidth="1"/>
    <col min="2" max="2" width="2.75" style="59" customWidth="1"/>
    <col min="3" max="3" width="3.125" style="59" customWidth="1"/>
    <col min="4" max="4" width="3.125" style="74" customWidth="1"/>
    <col min="5" max="5" width="6.625" style="74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59" customWidth="1"/>
    <col min="15" max="15" width="3.125" style="59" customWidth="1"/>
    <col min="16" max="16" width="3.125" style="74" customWidth="1"/>
    <col min="17" max="17" width="6.625" style="74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233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29" t="s">
        <v>2</v>
      </c>
      <c r="G4" s="130"/>
      <c r="H4" s="131"/>
      <c r="I4" s="132" t="s">
        <v>3</v>
      </c>
      <c r="J4" s="133" t="s">
        <v>4</v>
      </c>
      <c r="K4" s="129" t="s">
        <v>5</v>
      </c>
      <c r="L4" s="134"/>
      <c r="M4" s="17"/>
      <c r="N4" s="86" t="s">
        <v>6</v>
      </c>
      <c r="O4" s="108" t="s">
        <v>7</v>
      </c>
      <c r="P4" s="125" t="s">
        <v>6</v>
      </c>
      <c r="Q4" s="126"/>
      <c r="R4" s="18">
        <v>111794</v>
      </c>
      <c r="S4" s="19">
        <v>5</v>
      </c>
      <c r="T4" s="20">
        <f t="shared" ref="T4:T15" si="0">SUM(R4:S4)</f>
        <v>111799</v>
      </c>
      <c r="U4" s="21">
        <v>379355</v>
      </c>
      <c r="V4" s="21">
        <v>2241</v>
      </c>
      <c r="W4" s="18">
        <v>2512</v>
      </c>
      <c r="X4" s="20">
        <f t="shared" ref="X4:X77" si="1">SUM(T4:V4)</f>
        <v>493395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32"/>
      <c r="J5" s="133"/>
      <c r="K5" s="26" t="s">
        <v>11</v>
      </c>
      <c r="L5" s="29"/>
      <c r="M5" s="17"/>
      <c r="N5" s="87"/>
      <c r="O5" s="105"/>
      <c r="P5" s="96" t="s">
        <v>12</v>
      </c>
      <c r="Q5" s="75" t="s">
        <v>13</v>
      </c>
      <c r="R5" s="31">
        <v>63578</v>
      </c>
      <c r="S5" s="32">
        <v>4</v>
      </c>
      <c r="T5" s="33">
        <f t="shared" si="0"/>
        <v>63582</v>
      </c>
      <c r="U5" s="34">
        <v>168661</v>
      </c>
      <c r="V5" s="34">
        <v>1135</v>
      </c>
      <c r="W5" s="31">
        <v>1078</v>
      </c>
      <c r="X5" s="33">
        <f t="shared" si="1"/>
        <v>233378</v>
      </c>
    </row>
    <row r="6" spans="1:24" s="22" customFormat="1" ht="7.5" customHeight="1" x14ac:dyDescent="0.15">
      <c r="A6" s="13"/>
      <c r="B6" s="86" t="s">
        <v>14</v>
      </c>
      <c r="C6" s="89" t="s">
        <v>15</v>
      </c>
      <c r="D6" s="90"/>
      <c r="E6" s="91"/>
      <c r="F6" s="18">
        <v>89752</v>
      </c>
      <c r="G6" s="19">
        <v>9</v>
      </c>
      <c r="H6" s="20">
        <f t="shared" ref="H6:H51" si="2">SUM(F6:G6)</f>
        <v>89761</v>
      </c>
      <c r="I6" s="21">
        <v>399466</v>
      </c>
      <c r="J6" s="21">
        <v>3611</v>
      </c>
      <c r="K6" s="18">
        <v>10738</v>
      </c>
      <c r="L6" s="20">
        <f t="shared" ref="L6:L51" si="3">SUM(H6:J6)</f>
        <v>492838</v>
      </c>
      <c r="M6" s="17"/>
      <c r="N6" s="87"/>
      <c r="O6" s="105"/>
      <c r="P6" s="97"/>
      <c r="Q6" s="76" t="s">
        <v>16</v>
      </c>
      <c r="R6" s="31">
        <v>31372</v>
      </c>
      <c r="S6" s="32">
        <v>2</v>
      </c>
      <c r="T6" s="33">
        <f t="shared" si="0"/>
        <v>31374</v>
      </c>
      <c r="U6" s="34">
        <v>77887</v>
      </c>
      <c r="V6" s="34">
        <v>380</v>
      </c>
      <c r="W6" s="31">
        <v>520</v>
      </c>
      <c r="X6" s="33">
        <f t="shared" si="1"/>
        <v>109641</v>
      </c>
    </row>
    <row r="7" spans="1:24" s="22" customFormat="1" ht="7.5" customHeight="1" x14ac:dyDescent="0.15">
      <c r="A7" s="13"/>
      <c r="B7" s="87"/>
      <c r="C7" s="92" t="s">
        <v>17</v>
      </c>
      <c r="D7" s="93"/>
      <c r="E7" s="94"/>
      <c r="F7" s="31">
        <v>28223</v>
      </c>
      <c r="G7" s="32">
        <v>1</v>
      </c>
      <c r="H7" s="33">
        <f t="shared" si="2"/>
        <v>28224</v>
      </c>
      <c r="I7" s="34">
        <v>96233</v>
      </c>
      <c r="J7" s="34">
        <v>519</v>
      </c>
      <c r="K7" s="31">
        <v>965</v>
      </c>
      <c r="L7" s="33">
        <f t="shared" si="3"/>
        <v>124976</v>
      </c>
      <c r="M7" s="17"/>
      <c r="N7" s="87"/>
      <c r="O7" s="106"/>
      <c r="P7" s="98"/>
      <c r="Q7" s="76" t="s">
        <v>10</v>
      </c>
      <c r="R7" s="31">
        <f>SUM(R5:R6)</f>
        <v>94950</v>
      </c>
      <c r="S7" s="32">
        <f>SUM(S5:S6)</f>
        <v>6</v>
      </c>
      <c r="T7" s="33">
        <f t="shared" si="0"/>
        <v>94956</v>
      </c>
      <c r="U7" s="34">
        <f t="shared" ref="U7:W7" si="4">SUM(U5:U6)</f>
        <v>246548</v>
      </c>
      <c r="V7" s="34">
        <f t="shared" si="4"/>
        <v>1515</v>
      </c>
      <c r="W7" s="31">
        <f t="shared" si="4"/>
        <v>1598</v>
      </c>
      <c r="X7" s="33">
        <f t="shared" si="1"/>
        <v>343019</v>
      </c>
    </row>
    <row r="8" spans="1:24" s="22" customFormat="1" ht="7.5" customHeight="1" x14ac:dyDescent="0.15">
      <c r="A8" s="13"/>
      <c r="B8" s="87"/>
      <c r="C8" s="92" t="s">
        <v>18</v>
      </c>
      <c r="D8" s="93"/>
      <c r="E8" s="94"/>
      <c r="F8" s="31">
        <v>41216</v>
      </c>
      <c r="G8" s="32">
        <v>4</v>
      </c>
      <c r="H8" s="33">
        <f t="shared" si="2"/>
        <v>41220</v>
      </c>
      <c r="I8" s="34">
        <v>122935</v>
      </c>
      <c r="J8" s="34">
        <v>878</v>
      </c>
      <c r="K8" s="31">
        <v>1675</v>
      </c>
      <c r="L8" s="33">
        <f t="shared" si="3"/>
        <v>165033</v>
      </c>
      <c r="M8" s="17"/>
      <c r="N8" s="87"/>
      <c r="O8" s="127" t="s">
        <v>19</v>
      </c>
      <c r="P8" s="99"/>
      <c r="Q8" s="100"/>
      <c r="R8" s="31">
        <v>83453</v>
      </c>
      <c r="S8" s="32">
        <v>9</v>
      </c>
      <c r="T8" s="33">
        <f t="shared" si="0"/>
        <v>83462</v>
      </c>
      <c r="U8" s="34">
        <v>288995</v>
      </c>
      <c r="V8" s="34">
        <v>1269</v>
      </c>
      <c r="W8" s="31">
        <v>1956</v>
      </c>
      <c r="X8" s="33">
        <f t="shared" si="1"/>
        <v>373726</v>
      </c>
    </row>
    <row r="9" spans="1:24" s="22" customFormat="1" ht="7.5" customHeight="1" x14ac:dyDescent="0.15">
      <c r="A9" s="13"/>
      <c r="B9" s="87"/>
      <c r="C9" s="104" t="s">
        <v>20</v>
      </c>
      <c r="D9" s="95" t="s">
        <v>21</v>
      </c>
      <c r="E9" s="94"/>
      <c r="F9" s="31">
        <v>21860</v>
      </c>
      <c r="G9" s="32">
        <v>2</v>
      </c>
      <c r="H9" s="33">
        <f t="shared" si="2"/>
        <v>21862</v>
      </c>
      <c r="I9" s="34">
        <v>57062</v>
      </c>
      <c r="J9" s="34">
        <v>297</v>
      </c>
      <c r="K9" s="31">
        <v>562</v>
      </c>
      <c r="L9" s="33">
        <f t="shared" si="3"/>
        <v>79221</v>
      </c>
      <c r="M9" s="17"/>
      <c r="N9" s="87"/>
      <c r="O9" s="79" t="s">
        <v>22</v>
      </c>
      <c r="P9" s="99" t="s">
        <v>23</v>
      </c>
      <c r="Q9" s="100"/>
      <c r="R9" s="31">
        <v>54757</v>
      </c>
      <c r="S9" s="32">
        <v>4</v>
      </c>
      <c r="T9" s="33">
        <f t="shared" si="0"/>
        <v>54761</v>
      </c>
      <c r="U9" s="34">
        <v>151256</v>
      </c>
      <c r="V9" s="34">
        <v>791</v>
      </c>
      <c r="W9" s="31">
        <v>1059</v>
      </c>
      <c r="X9" s="33">
        <f t="shared" si="1"/>
        <v>206808</v>
      </c>
    </row>
    <row r="10" spans="1:24" s="22" customFormat="1" ht="7.5" customHeight="1" x14ac:dyDescent="0.15">
      <c r="A10" s="13"/>
      <c r="B10" s="87"/>
      <c r="C10" s="105"/>
      <c r="D10" s="99" t="s">
        <v>24</v>
      </c>
      <c r="E10" s="100"/>
      <c r="F10" s="31">
        <v>6086</v>
      </c>
      <c r="G10" s="32">
        <v>1</v>
      </c>
      <c r="H10" s="33">
        <f>SUM(F10:G10)</f>
        <v>6087</v>
      </c>
      <c r="I10" s="34">
        <v>36868</v>
      </c>
      <c r="J10" s="34">
        <v>205</v>
      </c>
      <c r="K10" s="31">
        <v>350</v>
      </c>
      <c r="L10" s="33">
        <f>SUM(H10:J10)</f>
        <v>43160</v>
      </c>
      <c r="M10" s="17"/>
      <c r="N10" s="87"/>
      <c r="O10" s="79"/>
      <c r="P10" s="99" t="s">
        <v>25</v>
      </c>
      <c r="Q10" s="100"/>
      <c r="R10" s="31">
        <v>27585</v>
      </c>
      <c r="S10" s="32">
        <v>14</v>
      </c>
      <c r="T10" s="33">
        <f t="shared" si="0"/>
        <v>27599</v>
      </c>
      <c r="U10" s="31">
        <v>126476</v>
      </c>
      <c r="V10" s="31">
        <v>797</v>
      </c>
      <c r="W10" s="31">
        <v>1401</v>
      </c>
      <c r="X10" s="33">
        <f t="shared" si="1"/>
        <v>154872</v>
      </c>
    </row>
    <row r="11" spans="1:24" s="22" customFormat="1" ht="7.5" customHeight="1" x14ac:dyDescent="0.15">
      <c r="A11" s="13"/>
      <c r="B11" s="87"/>
      <c r="C11" s="106"/>
      <c r="D11" s="99" t="s">
        <v>10</v>
      </c>
      <c r="E11" s="100"/>
      <c r="F11" s="31">
        <f>SUM(F9:F10)</f>
        <v>27946</v>
      </c>
      <c r="G11" s="32">
        <f>SUM(G9:G10)</f>
        <v>3</v>
      </c>
      <c r="H11" s="33">
        <f>SUM(F11:G11)</f>
        <v>27949</v>
      </c>
      <c r="I11" s="34">
        <f t="shared" ref="I11:K11" si="5">SUM(I9:I10)</f>
        <v>93930</v>
      </c>
      <c r="J11" s="34">
        <f t="shared" si="5"/>
        <v>502</v>
      </c>
      <c r="K11" s="31">
        <f t="shared" si="5"/>
        <v>912</v>
      </c>
      <c r="L11" s="33">
        <f>SUM(H11:J11)</f>
        <v>122381</v>
      </c>
      <c r="M11" s="17"/>
      <c r="N11" s="87"/>
      <c r="O11" s="79"/>
      <c r="P11" s="99" t="s">
        <v>10</v>
      </c>
      <c r="Q11" s="100"/>
      <c r="R11" s="31">
        <f>SUM(R9:R10)</f>
        <v>82342</v>
      </c>
      <c r="S11" s="32">
        <f>SUM(S9:S10)</f>
        <v>18</v>
      </c>
      <c r="T11" s="33">
        <f t="shared" si="0"/>
        <v>82360</v>
      </c>
      <c r="U11" s="34">
        <f t="shared" ref="U11:W11" si="6">SUM(U9:U10)</f>
        <v>277732</v>
      </c>
      <c r="V11" s="34">
        <f t="shared" si="6"/>
        <v>1588</v>
      </c>
      <c r="W11" s="31">
        <f t="shared" si="6"/>
        <v>2460</v>
      </c>
      <c r="X11" s="33">
        <f t="shared" si="1"/>
        <v>361680</v>
      </c>
    </row>
    <row r="12" spans="1:24" s="22" customFormat="1" ht="7.5" customHeight="1" x14ac:dyDescent="0.15">
      <c r="A12" s="13"/>
      <c r="B12" s="87"/>
      <c r="C12" s="115" t="s">
        <v>26</v>
      </c>
      <c r="D12" s="95" t="s">
        <v>27</v>
      </c>
      <c r="E12" s="94"/>
      <c r="F12" s="31">
        <v>16171</v>
      </c>
      <c r="G12" s="32">
        <v>0</v>
      </c>
      <c r="H12" s="33">
        <f t="shared" si="2"/>
        <v>16171</v>
      </c>
      <c r="I12" s="34">
        <v>58665</v>
      </c>
      <c r="J12" s="34">
        <v>298</v>
      </c>
      <c r="K12" s="31">
        <v>592</v>
      </c>
      <c r="L12" s="33">
        <f t="shared" si="3"/>
        <v>75134</v>
      </c>
      <c r="M12" s="17"/>
      <c r="N12" s="87"/>
      <c r="O12" s="79" t="s">
        <v>28</v>
      </c>
      <c r="P12" s="99" t="s">
        <v>29</v>
      </c>
      <c r="Q12" s="100"/>
      <c r="R12" s="31">
        <v>150996</v>
      </c>
      <c r="S12" s="32">
        <v>30</v>
      </c>
      <c r="T12" s="33">
        <f t="shared" si="0"/>
        <v>151026</v>
      </c>
      <c r="U12" s="34">
        <v>290631</v>
      </c>
      <c r="V12" s="34">
        <v>2100</v>
      </c>
      <c r="W12" s="31">
        <v>2509</v>
      </c>
      <c r="X12" s="33">
        <f t="shared" si="1"/>
        <v>443757</v>
      </c>
    </row>
    <row r="13" spans="1:24" s="22" customFormat="1" ht="7.5" customHeight="1" x14ac:dyDescent="0.15">
      <c r="A13" s="13"/>
      <c r="B13" s="87"/>
      <c r="C13" s="135"/>
      <c r="D13" s="95" t="s">
        <v>30</v>
      </c>
      <c r="E13" s="94"/>
      <c r="F13" s="31">
        <v>5582</v>
      </c>
      <c r="G13" s="32">
        <v>0</v>
      </c>
      <c r="H13" s="33">
        <f t="shared" si="2"/>
        <v>5582</v>
      </c>
      <c r="I13" s="34">
        <v>10353</v>
      </c>
      <c r="J13" s="34">
        <v>80</v>
      </c>
      <c r="K13" s="31">
        <v>134</v>
      </c>
      <c r="L13" s="33">
        <f t="shared" si="3"/>
        <v>16015</v>
      </c>
      <c r="M13" s="17"/>
      <c r="N13" s="87"/>
      <c r="O13" s="79"/>
      <c r="P13" s="107" t="s">
        <v>31</v>
      </c>
      <c r="Q13" s="76" t="s">
        <v>32</v>
      </c>
      <c r="R13" s="36">
        <v>125050</v>
      </c>
      <c r="S13" s="37">
        <v>22</v>
      </c>
      <c r="T13" s="33">
        <f t="shared" si="0"/>
        <v>125072</v>
      </c>
      <c r="U13" s="38">
        <v>241815</v>
      </c>
      <c r="V13" s="38">
        <v>1711</v>
      </c>
      <c r="W13" s="36">
        <v>2245</v>
      </c>
      <c r="X13" s="33">
        <f t="shared" si="1"/>
        <v>368598</v>
      </c>
    </row>
    <row r="14" spans="1:24" s="22" customFormat="1" ht="7.5" customHeight="1" x14ac:dyDescent="0.15">
      <c r="A14" s="13"/>
      <c r="B14" s="87"/>
      <c r="C14" s="136"/>
      <c r="D14" s="99" t="s">
        <v>10</v>
      </c>
      <c r="E14" s="100"/>
      <c r="F14" s="31">
        <f>SUM(F12:F13)</f>
        <v>21753</v>
      </c>
      <c r="G14" s="32">
        <f>SUM(G12:G13)</f>
        <v>0</v>
      </c>
      <c r="H14" s="33">
        <f t="shared" si="2"/>
        <v>21753</v>
      </c>
      <c r="I14" s="34">
        <f t="shared" ref="I14:K14" si="7">SUM(I12:I13)</f>
        <v>69018</v>
      </c>
      <c r="J14" s="34">
        <f t="shared" si="7"/>
        <v>378</v>
      </c>
      <c r="K14" s="31">
        <f t="shared" si="7"/>
        <v>726</v>
      </c>
      <c r="L14" s="33">
        <f t="shared" si="3"/>
        <v>91149</v>
      </c>
      <c r="M14" s="17"/>
      <c r="N14" s="87"/>
      <c r="O14" s="79"/>
      <c r="P14" s="124"/>
      <c r="Q14" s="76" t="s">
        <v>33</v>
      </c>
      <c r="R14" s="36">
        <v>25662</v>
      </c>
      <c r="S14" s="37">
        <v>6</v>
      </c>
      <c r="T14" s="33">
        <f t="shared" si="0"/>
        <v>25668</v>
      </c>
      <c r="U14" s="38">
        <v>57924</v>
      </c>
      <c r="V14" s="38">
        <v>378</v>
      </c>
      <c r="W14" s="36">
        <v>516</v>
      </c>
      <c r="X14" s="33">
        <f t="shared" si="1"/>
        <v>83970</v>
      </c>
    </row>
    <row r="15" spans="1:24" s="22" customFormat="1" ht="7.5" customHeight="1" x14ac:dyDescent="0.15">
      <c r="A15" s="13"/>
      <c r="B15" s="87"/>
      <c r="C15" s="92" t="s">
        <v>34</v>
      </c>
      <c r="D15" s="93"/>
      <c r="E15" s="94"/>
      <c r="F15" s="31">
        <v>26621</v>
      </c>
      <c r="G15" s="32">
        <v>2</v>
      </c>
      <c r="H15" s="33">
        <f t="shared" si="2"/>
        <v>26623</v>
      </c>
      <c r="I15" s="34">
        <v>78690</v>
      </c>
      <c r="J15" s="34">
        <v>390</v>
      </c>
      <c r="K15" s="31">
        <v>865</v>
      </c>
      <c r="L15" s="33">
        <f t="shared" si="3"/>
        <v>105703</v>
      </c>
      <c r="M15" s="17"/>
      <c r="N15" s="87"/>
      <c r="O15" s="79"/>
      <c r="P15" s="124"/>
      <c r="Q15" s="76" t="s">
        <v>10</v>
      </c>
      <c r="R15" s="31">
        <f>SUM(R13:R14)</f>
        <v>150712</v>
      </c>
      <c r="S15" s="32">
        <f>SUM(S13:S14)</f>
        <v>28</v>
      </c>
      <c r="T15" s="33">
        <f t="shared" si="0"/>
        <v>150740</v>
      </c>
      <c r="U15" s="34">
        <f>SUM(U13:U14)</f>
        <v>299739</v>
      </c>
      <c r="V15" s="34">
        <f t="shared" ref="V15:W15" si="8">SUM(V13:V14)</f>
        <v>2089</v>
      </c>
      <c r="W15" s="31">
        <f t="shared" si="8"/>
        <v>2761</v>
      </c>
      <c r="X15" s="33">
        <f t="shared" si="1"/>
        <v>452568</v>
      </c>
    </row>
    <row r="16" spans="1:24" s="22" customFormat="1" ht="7.5" customHeight="1" x14ac:dyDescent="0.15">
      <c r="A16" s="13"/>
      <c r="B16" s="87"/>
      <c r="C16" s="115" t="s">
        <v>35</v>
      </c>
      <c r="D16" s="95" t="s">
        <v>36</v>
      </c>
      <c r="E16" s="94"/>
      <c r="F16" s="31">
        <v>21829</v>
      </c>
      <c r="G16" s="32">
        <v>3</v>
      </c>
      <c r="H16" s="33">
        <f t="shared" si="2"/>
        <v>21832</v>
      </c>
      <c r="I16" s="34">
        <v>59524</v>
      </c>
      <c r="J16" s="34">
        <v>372</v>
      </c>
      <c r="K16" s="31">
        <v>667</v>
      </c>
      <c r="L16" s="33">
        <f t="shared" si="3"/>
        <v>81728</v>
      </c>
      <c r="M16" s="17"/>
      <c r="N16" s="88"/>
      <c r="O16" s="83" t="s">
        <v>37</v>
      </c>
      <c r="P16" s="84"/>
      <c r="Q16" s="85"/>
      <c r="R16" s="39">
        <f>SUM(R4,R11:R12,R15,R7:R8)</f>
        <v>674247</v>
      </c>
      <c r="S16" s="40">
        <f>SUM(S4,S11:S12,S15,S7:S8)</f>
        <v>96</v>
      </c>
      <c r="T16" s="41">
        <f t="shared" ref="T16" si="9">SUM(R16:S16)</f>
        <v>674343</v>
      </c>
      <c r="U16" s="39">
        <f t="shared" ref="U16:W16" si="10">SUM(U4,U11:U12,U15,U7:U8)</f>
        <v>1783000</v>
      </c>
      <c r="V16" s="39">
        <f t="shared" si="10"/>
        <v>10802</v>
      </c>
      <c r="W16" s="39">
        <f t="shared" si="10"/>
        <v>13796</v>
      </c>
      <c r="X16" s="41">
        <f t="shared" ref="X16" si="11">SUM(T16:V16)</f>
        <v>2468145</v>
      </c>
    </row>
    <row r="17" spans="1:24" s="22" customFormat="1" ht="7.5" customHeight="1" x14ac:dyDescent="0.15">
      <c r="A17" s="13"/>
      <c r="B17" s="87"/>
      <c r="C17" s="135"/>
      <c r="D17" s="95" t="s">
        <v>30</v>
      </c>
      <c r="E17" s="94"/>
      <c r="F17" s="31">
        <v>2804</v>
      </c>
      <c r="G17" s="32">
        <v>0</v>
      </c>
      <c r="H17" s="33">
        <f t="shared" si="2"/>
        <v>2804</v>
      </c>
      <c r="I17" s="34">
        <v>4370</v>
      </c>
      <c r="J17" s="34">
        <v>41</v>
      </c>
      <c r="K17" s="31">
        <v>57</v>
      </c>
      <c r="L17" s="33">
        <f t="shared" si="3"/>
        <v>7215</v>
      </c>
      <c r="M17" s="17"/>
      <c r="N17" s="86" t="s">
        <v>38</v>
      </c>
      <c r="O17" s="89" t="s">
        <v>39</v>
      </c>
      <c r="P17" s="90"/>
      <c r="Q17" s="91"/>
      <c r="R17" s="31">
        <v>78431</v>
      </c>
      <c r="S17" s="32">
        <v>4</v>
      </c>
      <c r="T17" s="33">
        <f t="shared" ref="T17:T88" si="12">SUM(R17:S17)</f>
        <v>78435</v>
      </c>
      <c r="U17" s="34">
        <v>209894</v>
      </c>
      <c r="V17" s="34">
        <v>1183</v>
      </c>
      <c r="W17" s="31">
        <v>1308</v>
      </c>
      <c r="X17" s="33">
        <f t="shared" si="1"/>
        <v>289512</v>
      </c>
    </row>
    <row r="18" spans="1:24" s="22" customFormat="1" ht="7.5" customHeight="1" x14ac:dyDescent="0.15">
      <c r="A18" s="13"/>
      <c r="B18" s="87"/>
      <c r="C18" s="136"/>
      <c r="D18" s="99" t="s">
        <v>10</v>
      </c>
      <c r="E18" s="100"/>
      <c r="F18" s="31">
        <f>SUM(F16:F17)</f>
        <v>24633</v>
      </c>
      <c r="G18" s="32">
        <f>SUM(G16:G17)</f>
        <v>3</v>
      </c>
      <c r="H18" s="33">
        <f t="shared" si="2"/>
        <v>24636</v>
      </c>
      <c r="I18" s="34">
        <f t="shared" ref="I18:K18" si="13">SUM(I16:I17)</f>
        <v>63894</v>
      </c>
      <c r="J18" s="34">
        <f t="shared" si="13"/>
        <v>413</v>
      </c>
      <c r="K18" s="31">
        <f t="shared" si="13"/>
        <v>724</v>
      </c>
      <c r="L18" s="33">
        <f t="shared" si="3"/>
        <v>88943</v>
      </c>
      <c r="M18" s="17"/>
      <c r="N18" s="87"/>
      <c r="O18" s="104" t="s">
        <v>40</v>
      </c>
      <c r="P18" s="95" t="s">
        <v>41</v>
      </c>
      <c r="Q18" s="94"/>
      <c r="R18" s="31">
        <v>147761</v>
      </c>
      <c r="S18" s="32">
        <v>28</v>
      </c>
      <c r="T18" s="33">
        <f t="shared" si="12"/>
        <v>147789</v>
      </c>
      <c r="U18" s="34">
        <v>467506</v>
      </c>
      <c r="V18" s="34">
        <v>2548</v>
      </c>
      <c r="W18" s="31">
        <v>3611</v>
      </c>
      <c r="X18" s="33">
        <f t="shared" si="1"/>
        <v>617843</v>
      </c>
    </row>
    <row r="19" spans="1:24" s="22" customFormat="1" ht="7.5" customHeight="1" x14ac:dyDescent="0.15">
      <c r="A19" s="13"/>
      <c r="B19" s="88"/>
      <c r="C19" s="83" t="s">
        <v>37</v>
      </c>
      <c r="D19" s="84"/>
      <c r="E19" s="85"/>
      <c r="F19" s="39">
        <f>SUM(F6:F8,F11,F14:F15,F18)</f>
        <v>260144</v>
      </c>
      <c r="G19" s="42">
        <f>SUM(G6:G8,G11,G14:G15,G18)</f>
        <v>22</v>
      </c>
      <c r="H19" s="41">
        <f t="shared" si="2"/>
        <v>260166</v>
      </c>
      <c r="I19" s="43">
        <f t="shared" ref="I19:K19" si="14">SUM(I6:I8,I11,I14:I15,I18)</f>
        <v>924166</v>
      </c>
      <c r="J19" s="43">
        <f t="shared" si="14"/>
        <v>6691</v>
      </c>
      <c r="K19" s="39">
        <f t="shared" si="14"/>
        <v>16605</v>
      </c>
      <c r="L19" s="41">
        <f t="shared" si="3"/>
        <v>1191023</v>
      </c>
      <c r="M19" s="17"/>
      <c r="N19" s="87"/>
      <c r="O19" s="105"/>
      <c r="P19" s="95" t="s">
        <v>42</v>
      </c>
      <c r="Q19" s="94"/>
      <c r="R19" s="31">
        <v>22301</v>
      </c>
      <c r="S19" s="32">
        <v>6</v>
      </c>
      <c r="T19" s="33">
        <f t="shared" si="12"/>
        <v>22307</v>
      </c>
      <c r="U19" s="34">
        <v>39372</v>
      </c>
      <c r="V19" s="34">
        <v>302</v>
      </c>
      <c r="W19" s="31">
        <v>287</v>
      </c>
      <c r="X19" s="33">
        <f t="shared" si="1"/>
        <v>61981</v>
      </c>
    </row>
    <row r="20" spans="1:24" s="22" customFormat="1" ht="7.5" customHeight="1" x14ac:dyDescent="0.15">
      <c r="A20" s="13"/>
      <c r="B20" s="86" t="s">
        <v>43</v>
      </c>
      <c r="C20" s="108" t="s">
        <v>44</v>
      </c>
      <c r="D20" s="107" t="s">
        <v>45</v>
      </c>
      <c r="E20" s="76" t="s">
        <v>46</v>
      </c>
      <c r="F20" s="31">
        <v>65332</v>
      </c>
      <c r="G20" s="32">
        <v>3</v>
      </c>
      <c r="H20" s="33">
        <f t="shared" si="2"/>
        <v>65335</v>
      </c>
      <c r="I20" s="34">
        <v>160927</v>
      </c>
      <c r="J20" s="34">
        <v>1236</v>
      </c>
      <c r="K20" s="31">
        <v>1184</v>
      </c>
      <c r="L20" s="33">
        <f t="shared" si="3"/>
        <v>227498</v>
      </c>
      <c r="M20" s="17"/>
      <c r="N20" s="87"/>
      <c r="O20" s="106"/>
      <c r="P20" s="95" t="s">
        <v>10</v>
      </c>
      <c r="Q20" s="94"/>
      <c r="R20" s="31">
        <f>SUM(R18:R19)</f>
        <v>170062</v>
      </c>
      <c r="S20" s="32">
        <f>SUM(S18:S19)</f>
        <v>34</v>
      </c>
      <c r="T20" s="33">
        <f t="shared" si="12"/>
        <v>170096</v>
      </c>
      <c r="U20" s="34">
        <f t="shared" ref="U20:W20" si="15">SUM(U18:U19)</f>
        <v>506878</v>
      </c>
      <c r="V20" s="34">
        <f t="shared" si="15"/>
        <v>2850</v>
      </c>
      <c r="W20" s="31">
        <f t="shared" si="15"/>
        <v>3898</v>
      </c>
      <c r="X20" s="33">
        <f t="shared" si="1"/>
        <v>679824</v>
      </c>
    </row>
    <row r="21" spans="1:24" s="22" customFormat="1" ht="7.5" customHeight="1" x14ac:dyDescent="0.15">
      <c r="A21" s="13"/>
      <c r="B21" s="87"/>
      <c r="C21" s="105"/>
      <c r="D21" s="124"/>
      <c r="E21" s="76" t="s">
        <v>47</v>
      </c>
      <c r="F21" s="31">
        <v>17106</v>
      </c>
      <c r="G21" s="32">
        <v>0</v>
      </c>
      <c r="H21" s="33">
        <f t="shared" si="2"/>
        <v>17106</v>
      </c>
      <c r="I21" s="34">
        <v>44864</v>
      </c>
      <c r="J21" s="34">
        <v>319</v>
      </c>
      <c r="K21" s="31">
        <v>269</v>
      </c>
      <c r="L21" s="33">
        <f t="shared" si="3"/>
        <v>62289</v>
      </c>
      <c r="M21" s="17"/>
      <c r="N21" s="87"/>
      <c r="O21" s="104" t="s">
        <v>48</v>
      </c>
      <c r="P21" s="95" t="s">
        <v>49</v>
      </c>
      <c r="Q21" s="94"/>
      <c r="R21" s="31">
        <v>74838</v>
      </c>
      <c r="S21" s="32">
        <v>15</v>
      </c>
      <c r="T21" s="33">
        <f t="shared" si="12"/>
        <v>74853</v>
      </c>
      <c r="U21" s="34">
        <v>263693</v>
      </c>
      <c r="V21" s="34">
        <v>1275</v>
      </c>
      <c r="W21" s="31">
        <v>2173</v>
      </c>
      <c r="X21" s="33">
        <f t="shared" si="1"/>
        <v>339821</v>
      </c>
    </row>
    <row r="22" spans="1:24" s="22" customFormat="1" ht="7.5" customHeight="1" x14ac:dyDescent="0.15">
      <c r="A22" s="13"/>
      <c r="B22" s="87"/>
      <c r="C22" s="105"/>
      <c r="D22" s="124"/>
      <c r="E22" s="76" t="s">
        <v>10</v>
      </c>
      <c r="F22" s="31">
        <f>SUM(F20:F21)</f>
        <v>82438</v>
      </c>
      <c r="G22" s="32">
        <f>SUM(G20:G21)</f>
        <v>3</v>
      </c>
      <c r="H22" s="33">
        <f t="shared" si="2"/>
        <v>82441</v>
      </c>
      <c r="I22" s="34">
        <f t="shared" ref="I22:K22" si="16">SUM(I20:I21)</f>
        <v>205791</v>
      </c>
      <c r="J22" s="34">
        <f t="shared" si="16"/>
        <v>1555</v>
      </c>
      <c r="K22" s="31">
        <f t="shared" si="16"/>
        <v>1453</v>
      </c>
      <c r="L22" s="33">
        <f t="shared" si="3"/>
        <v>289787</v>
      </c>
      <c r="M22" s="17"/>
      <c r="N22" s="87"/>
      <c r="O22" s="105"/>
      <c r="P22" s="95" t="s">
        <v>50</v>
      </c>
      <c r="Q22" s="94"/>
      <c r="R22" s="36">
        <v>100874</v>
      </c>
      <c r="S22" s="37">
        <v>18</v>
      </c>
      <c r="T22" s="44">
        <f t="shared" si="12"/>
        <v>100892</v>
      </c>
      <c r="U22" s="38">
        <v>359563</v>
      </c>
      <c r="V22" s="38">
        <v>1349</v>
      </c>
      <c r="W22" s="36">
        <v>2886</v>
      </c>
      <c r="X22" s="44">
        <f t="shared" si="1"/>
        <v>461804</v>
      </c>
    </row>
    <row r="23" spans="1:24" s="22" customFormat="1" ht="7.5" customHeight="1" x14ac:dyDescent="0.15">
      <c r="A23" s="13"/>
      <c r="B23" s="87"/>
      <c r="C23" s="106"/>
      <c r="D23" s="95" t="s">
        <v>51</v>
      </c>
      <c r="E23" s="94"/>
      <c r="F23" s="31">
        <v>50843</v>
      </c>
      <c r="G23" s="32">
        <v>0</v>
      </c>
      <c r="H23" s="33">
        <f t="shared" si="2"/>
        <v>50843</v>
      </c>
      <c r="I23" s="34">
        <v>119147</v>
      </c>
      <c r="J23" s="34">
        <v>850</v>
      </c>
      <c r="K23" s="31">
        <v>766</v>
      </c>
      <c r="L23" s="33">
        <f t="shared" si="3"/>
        <v>170840</v>
      </c>
      <c r="M23" s="17"/>
      <c r="N23" s="87"/>
      <c r="O23" s="105"/>
      <c r="P23" s="96" t="s">
        <v>52</v>
      </c>
      <c r="Q23" s="76" t="s">
        <v>52</v>
      </c>
      <c r="R23" s="36">
        <v>17200</v>
      </c>
      <c r="S23" s="37">
        <v>1</v>
      </c>
      <c r="T23" s="44">
        <f t="shared" si="12"/>
        <v>17201</v>
      </c>
      <c r="U23" s="38">
        <v>59705</v>
      </c>
      <c r="V23" s="38">
        <v>331</v>
      </c>
      <c r="W23" s="36">
        <v>675</v>
      </c>
      <c r="X23" s="44">
        <f t="shared" si="1"/>
        <v>77237</v>
      </c>
    </row>
    <row r="24" spans="1:24" s="22" customFormat="1" ht="7.5" customHeight="1" x14ac:dyDescent="0.15">
      <c r="A24" s="13"/>
      <c r="B24" s="87"/>
      <c r="C24" s="79" t="s">
        <v>53</v>
      </c>
      <c r="D24" s="116" t="s">
        <v>54</v>
      </c>
      <c r="E24" s="117"/>
      <c r="F24" s="31">
        <v>77327</v>
      </c>
      <c r="G24" s="32">
        <v>8</v>
      </c>
      <c r="H24" s="33">
        <f t="shared" si="2"/>
        <v>77335</v>
      </c>
      <c r="I24" s="34">
        <v>148327</v>
      </c>
      <c r="J24" s="34">
        <v>1018</v>
      </c>
      <c r="K24" s="31">
        <v>1137</v>
      </c>
      <c r="L24" s="33">
        <f t="shared" si="3"/>
        <v>226680</v>
      </c>
      <c r="M24" s="17"/>
      <c r="N24" s="87"/>
      <c r="O24" s="105"/>
      <c r="P24" s="97"/>
      <c r="Q24" s="76" t="s">
        <v>55</v>
      </c>
      <c r="R24" s="36">
        <v>36745</v>
      </c>
      <c r="S24" s="37">
        <v>3</v>
      </c>
      <c r="T24" s="44">
        <f t="shared" si="12"/>
        <v>36748</v>
      </c>
      <c r="U24" s="38">
        <v>91050</v>
      </c>
      <c r="V24" s="38">
        <v>582</v>
      </c>
      <c r="W24" s="36">
        <v>720</v>
      </c>
      <c r="X24" s="44">
        <f t="shared" si="1"/>
        <v>128380</v>
      </c>
    </row>
    <row r="25" spans="1:24" s="22" customFormat="1" ht="7.5" customHeight="1" x14ac:dyDescent="0.15">
      <c r="A25" s="13"/>
      <c r="B25" s="87"/>
      <c r="C25" s="79"/>
      <c r="D25" s="95" t="s">
        <v>56</v>
      </c>
      <c r="E25" s="94"/>
      <c r="F25" s="31">
        <v>30516</v>
      </c>
      <c r="G25" s="32">
        <v>1</v>
      </c>
      <c r="H25" s="33">
        <f t="shared" si="2"/>
        <v>30517</v>
      </c>
      <c r="I25" s="34">
        <v>96651</v>
      </c>
      <c r="J25" s="34">
        <v>594</v>
      </c>
      <c r="K25" s="31">
        <v>949</v>
      </c>
      <c r="L25" s="33">
        <f t="shared" si="3"/>
        <v>127762</v>
      </c>
      <c r="M25" s="17"/>
      <c r="N25" s="87"/>
      <c r="O25" s="105"/>
      <c r="P25" s="97"/>
      <c r="Q25" s="76" t="s">
        <v>57</v>
      </c>
      <c r="R25" s="36">
        <v>42096</v>
      </c>
      <c r="S25" s="32">
        <v>9</v>
      </c>
      <c r="T25" s="33">
        <f t="shared" si="12"/>
        <v>42105</v>
      </c>
      <c r="U25" s="34">
        <v>141089</v>
      </c>
      <c r="V25" s="34">
        <v>737</v>
      </c>
      <c r="W25" s="31">
        <v>1088</v>
      </c>
      <c r="X25" s="33">
        <f t="shared" si="1"/>
        <v>183931</v>
      </c>
    </row>
    <row r="26" spans="1:24" s="22" customFormat="1" ht="7.5" customHeight="1" x14ac:dyDescent="0.15">
      <c r="A26" s="13"/>
      <c r="B26" s="87"/>
      <c r="C26" s="79"/>
      <c r="D26" s="95" t="s">
        <v>58</v>
      </c>
      <c r="E26" s="94"/>
      <c r="F26" s="31">
        <v>35198</v>
      </c>
      <c r="G26" s="32">
        <v>1</v>
      </c>
      <c r="H26" s="33">
        <f t="shared" si="2"/>
        <v>35199</v>
      </c>
      <c r="I26" s="34">
        <v>72460</v>
      </c>
      <c r="J26" s="34">
        <v>379</v>
      </c>
      <c r="K26" s="31">
        <v>455</v>
      </c>
      <c r="L26" s="33">
        <f t="shared" si="3"/>
        <v>108038</v>
      </c>
      <c r="M26" s="17"/>
      <c r="N26" s="87"/>
      <c r="O26" s="106"/>
      <c r="P26" s="98"/>
      <c r="Q26" s="76" t="s">
        <v>10</v>
      </c>
      <c r="R26" s="31">
        <f>SUM(R23:R25)</f>
        <v>96041</v>
      </c>
      <c r="S26" s="32">
        <f>SUM(S23:S25)</f>
        <v>13</v>
      </c>
      <c r="T26" s="44">
        <f t="shared" si="12"/>
        <v>96054</v>
      </c>
      <c r="U26" s="34">
        <f t="shared" ref="U26:W26" si="17">SUM(U23:U25)</f>
        <v>291844</v>
      </c>
      <c r="V26" s="34">
        <f t="shared" si="17"/>
        <v>1650</v>
      </c>
      <c r="W26" s="31">
        <f t="shared" si="17"/>
        <v>2483</v>
      </c>
      <c r="X26" s="44">
        <f t="shared" si="1"/>
        <v>389548</v>
      </c>
    </row>
    <row r="27" spans="1:24" s="22" customFormat="1" ht="7.5" customHeight="1" x14ac:dyDescent="0.15">
      <c r="A27" s="13"/>
      <c r="B27" s="87"/>
      <c r="C27" s="79"/>
      <c r="D27" s="119" t="s">
        <v>10</v>
      </c>
      <c r="E27" s="120"/>
      <c r="F27" s="45">
        <f>SUM(F24:F26)</f>
        <v>143041</v>
      </c>
      <c r="G27" s="32">
        <f>SUM(G24:G26)</f>
        <v>10</v>
      </c>
      <c r="H27" s="33">
        <f t="shared" si="2"/>
        <v>143051</v>
      </c>
      <c r="I27" s="34">
        <f>SUM(I24:I26)</f>
        <v>317438</v>
      </c>
      <c r="J27" s="34">
        <f>SUM(J24:J26)</f>
        <v>1991</v>
      </c>
      <c r="K27" s="31">
        <f>SUM(K24:K26)</f>
        <v>2541</v>
      </c>
      <c r="L27" s="33">
        <f>SUM(H27:J27)</f>
        <v>462480</v>
      </c>
      <c r="M27" s="17"/>
      <c r="N27" s="87"/>
      <c r="O27" s="104" t="s">
        <v>59</v>
      </c>
      <c r="P27" s="95" t="s">
        <v>60</v>
      </c>
      <c r="Q27" s="94"/>
      <c r="R27" s="31">
        <v>126881</v>
      </c>
      <c r="S27" s="32">
        <v>30</v>
      </c>
      <c r="T27" s="33">
        <f t="shared" si="12"/>
        <v>126911</v>
      </c>
      <c r="U27" s="34">
        <v>490474</v>
      </c>
      <c r="V27" s="34">
        <v>3615</v>
      </c>
      <c r="W27" s="31">
        <v>9079</v>
      </c>
      <c r="X27" s="44">
        <f t="shared" si="1"/>
        <v>621000</v>
      </c>
    </row>
    <row r="28" spans="1:24" s="22" customFormat="1" ht="7.5" customHeight="1" x14ac:dyDescent="0.15">
      <c r="A28" s="13"/>
      <c r="B28" s="87"/>
      <c r="C28" s="104" t="s">
        <v>61</v>
      </c>
      <c r="D28" s="95" t="s">
        <v>62</v>
      </c>
      <c r="E28" s="94"/>
      <c r="F28" s="31">
        <v>123946</v>
      </c>
      <c r="G28" s="32">
        <v>10</v>
      </c>
      <c r="H28" s="33">
        <f t="shared" si="2"/>
        <v>123956</v>
      </c>
      <c r="I28" s="34">
        <v>322939</v>
      </c>
      <c r="J28" s="34">
        <v>2663</v>
      </c>
      <c r="K28" s="31">
        <v>2516</v>
      </c>
      <c r="L28" s="33">
        <f t="shared" si="3"/>
        <v>449558</v>
      </c>
      <c r="M28" s="17"/>
      <c r="N28" s="87"/>
      <c r="O28" s="105"/>
      <c r="P28" s="95" t="s">
        <v>63</v>
      </c>
      <c r="Q28" s="94"/>
      <c r="R28" s="31">
        <v>65084</v>
      </c>
      <c r="S28" s="32">
        <v>10</v>
      </c>
      <c r="T28" s="33">
        <f t="shared" si="12"/>
        <v>65094</v>
      </c>
      <c r="U28" s="34">
        <v>182585</v>
      </c>
      <c r="V28" s="34">
        <v>761</v>
      </c>
      <c r="W28" s="31">
        <v>1477</v>
      </c>
      <c r="X28" s="44">
        <f t="shared" si="1"/>
        <v>248440</v>
      </c>
    </row>
    <row r="29" spans="1:24" s="22" customFormat="1" ht="7.5" customHeight="1" x14ac:dyDescent="0.15">
      <c r="A29" s="13"/>
      <c r="B29" s="87"/>
      <c r="C29" s="105"/>
      <c r="D29" s="95" t="s">
        <v>64</v>
      </c>
      <c r="E29" s="94"/>
      <c r="F29" s="31">
        <v>33211</v>
      </c>
      <c r="G29" s="32">
        <v>3</v>
      </c>
      <c r="H29" s="33">
        <f t="shared" si="2"/>
        <v>33214</v>
      </c>
      <c r="I29" s="34">
        <v>151380</v>
      </c>
      <c r="J29" s="34">
        <v>957</v>
      </c>
      <c r="K29" s="31">
        <v>2966</v>
      </c>
      <c r="L29" s="33">
        <f t="shared" si="3"/>
        <v>185551</v>
      </c>
      <c r="M29" s="17"/>
      <c r="N29" s="87"/>
      <c r="O29" s="105"/>
      <c r="P29" s="96" t="s">
        <v>65</v>
      </c>
      <c r="Q29" s="76" t="s">
        <v>65</v>
      </c>
      <c r="R29" s="31">
        <v>45575</v>
      </c>
      <c r="S29" s="32">
        <v>11</v>
      </c>
      <c r="T29" s="33">
        <f t="shared" si="12"/>
        <v>45586</v>
      </c>
      <c r="U29" s="34">
        <v>161842</v>
      </c>
      <c r="V29" s="34">
        <v>859</v>
      </c>
      <c r="W29" s="31">
        <v>1772</v>
      </c>
      <c r="X29" s="44">
        <f t="shared" si="1"/>
        <v>208287</v>
      </c>
    </row>
    <row r="30" spans="1:24" s="22" customFormat="1" ht="7.5" customHeight="1" x14ac:dyDescent="0.15">
      <c r="A30" s="13"/>
      <c r="B30" s="87"/>
      <c r="C30" s="106"/>
      <c r="D30" s="95" t="s">
        <v>10</v>
      </c>
      <c r="E30" s="94"/>
      <c r="F30" s="45">
        <f>SUM(F28:F29)</f>
        <v>157157</v>
      </c>
      <c r="G30" s="32">
        <f>SUM(G28:G29)</f>
        <v>13</v>
      </c>
      <c r="H30" s="33">
        <f t="shared" si="2"/>
        <v>157170</v>
      </c>
      <c r="I30" s="31">
        <f>SUM(I28:I29)</f>
        <v>474319</v>
      </c>
      <c r="J30" s="31">
        <f>SUM(J28:J29)</f>
        <v>3620</v>
      </c>
      <c r="K30" s="31">
        <f>SUM(K28:K29)</f>
        <v>5482</v>
      </c>
      <c r="L30" s="33">
        <f t="shared" si="3"/>
        <v>635109</v>
      </c>
      <c r="M30" s="17"/>
      <c r="N30" s="87"/>
      <c r="O30" s="105"/>
      <c r="P30" s="97"/>
      <c r="Q30" s="76" t="s">
        <v>66</v>
      </c>
      <c r="R30" s="31">
        <v>22815</v>
      </c>
      <c r="S30" s="32">
        <v>6</v>
      </c>
      <c r="T30" s="33">
        <f t="shared" si="12"/>
        <v>22821</v>
      </c>
      <c r="U30" s="34">
        <v>89465</v>
      </c>
      <c r="V30" s="34">
        <v>360</v>
      </c>
      <c r="W30" s="31">
        <v>1047</v>
      </c>
      <c r="X30" s="44">
        <f t="shared" si="1"/>
        <v>112646</v>
      </c>
    </row>
    <row r="31" spans="1:24" s="22" customFormat="1" ht="7.5" customHeight="1" x14ac:dyDescent="0.15">
      <c r="A31" s="13"/>
      <c r="B31" s="87"/>
      <c r="C31" s="92" t="s">
        <v>67</v>
      </c>
      <c r="D31" s="93"/>
      <c r="E31" s="94"/>
      <c r="F31" s="31">
        <v>120515</v>
      </c>
      <c r="G31" s="32">
        <v>6</v>
      </c>
      <c r="H31" s="33">
        <f t="shared" si="2"/>
        <v>120521</v>
      </c>
      <c r="I31" s="34">
        <v>250301</v>
      </c>
      <c r="J31" s="34">
        <v>1950</v>
      </c>
      <c r="K31" s="31">
        <v>1893</v>
      </c>
      <c r="L31" s="33">
        <f t="shared" si="3"/>
        <v>372772</v>
      </c>
      <c r="M31" s="17"/>
      <c r="N31" s="87"/>
      <c r="O31" s="105"/>
      <c r="P31" s="97"/>
      <c r="Q31" s="76" t="s">
        <v>68</v>
      </c>
      <c r="R31" s="45">
        <v>24893</v>
      </c>
      <c r="S31" s="32">
        <v>11</v>
      </c>
      <c r="T31" s="33">
        <f t="shared" si="12"/>
        <v>24904</v>
      </c>
      <c r="U31" s="31">
        <v>81386</v>
      </c>
      <c r="V31" s="31">
        <v>440</v>
      </c>
      <c r="W31" s="31">
        <v>841</v>
      </c>
      <c r="X31" s="33">
        <f t="shared" si="1"/>
        <v>106730</v>
      </c>
    </row>
    <row r="32" spans="1:24" s="22" customFormat="1" ht="7.5" customHeight="1" x14ac:dyDescent="0.15">
      <c r="A32" s="13"/>
      <c r="B32" s="87"/>
      <c r="C32" s="104" t="s">
        <v>69</v>
      </c>
      <c r="D32" s="95" t="s">
        <v>70</v>
      </c>
      <c r="E32" s="94"/>
      <c r="F32" s="31">
        <v>91215</v>
      </c>
      <c r="G32" s="32">
        <v>7</v>
      </c>
      <c r="H32" s="33">
        <f t="shared" si="2"/>
        <v>91222</v>
      </c>
      <c r="I32" s="34">
        <v>211644</v>
      </c>
      <c r="J32" s="34">
        <v>1599</v>
      </c>
      <c r="K32" s="31">
        <v>1536</v>
      </c>
      <c r="L32" s="33">
        <f t="shared" si="3"/>
        <v>304465</v>
      </c>
      <c r="M32" s="17"/>
      <c r="N32" s="87"/>
      <c r="O32" s="105"/>
      <c r="P32" s="98"/>
      <c r="Q32" s="76" t="s">
        <v>10</v>
      </c>
      <c r="R32" s="31">
        <f>SUM(R29:R31)</f>
        <v>93283</v>
      </c>
      <c r="S32" s="32">
        <f>SUM(S29:S31)</f>
        <v>28</v>
      </c>
      <c r="T32" s="33">
        <f t="shared" si="12"/>
        <v>93311</v>
      </c>
      <c r="U32" s="34">
        <f t="shared" ref="U32:W32" si="18">SUM(U29:U31)</f>
        <v>332693</v>
      </c>
      <c r="V32" s="34">
        <f t="shared" si="18"/>
        <v>1659</v>
      </c>
      <c r="W32" s="31">
        <f t="shared" si="18"/>
        <v>3660</v>
      </c>
      <c r="X32" s="44">
        <f t="shared" si="1"/>
        <v>427663</v>
      </c>
    </row>
    <row r="33" spans="1:24" s="22" customFormat="1" ht="7.5" customHeight="1" x14ac:dyDescent="0.15">
      <c r="A33" s="46"/>
      <c r="B33" s="87"/>
      <c r="C33" s="106"/>
      <c r="D33" s="95" t="s">
        <v>71</v>
      </c>
      <c r="E33" s="94"/>
      <c r="F33" s="31">
        <v>32454</v>
      </c>
      <c r="G33" s="32">
        <v>2</v>
      </c>
      <c r="H33" s="33">
        <f t="shared" si="2"/>
        <v>32456</v>
      </c>
      <c r="I33" s="34">
        <v>76362</v>
      </c>
      <c r="J33" s="34">
        <v>714</v>
      </c>
      <c r="K33" s="31">
        <v>392</v>
      </c>
      <c r="L33" s="33">
        <f t="shared" si="3"/>
        <v>109532</v>
      </c>
      <c r="M33" s="17"/>
      <c r="N33" s="87"/>
      <c r="O33" s="105"/>
      <c r="P33" s="96" t="s">
        <v>72</v>
      </c>
      <c r="Q33" s="76" t="s">
        <v>73</v>
      </c>
      <c r="R33" s="31">
        <v>41402</v>
      </c>
      <c r="S33" s="32">
        <v>11</v>
      </c>
      <c r="T33" s="33">
        <f t="shared" si="12"/>
        <v>41413</v>
      </c>
      <c r="U33" s="34">
        <v>184166</v>
      </c>
      <c r="V33" s="34">
        <v>1054</v>
      </c>
      <c r="W33" s="31">
        <v>2459</v>
      </c>
      <c r="X33" s="44">
        <f t="shared" si="1"/>
        <v>226633</v>
      </c>
    </row>
    <row r="34" spans="1:24" s="22" customFormat="1" ht="7.5" customHeight="1" x14ac:dyDescent="0.15">
      <c r="A34" s="47"/>
      <c r="B34" s="87"/>
      <c r="C34" s="104" t="s">
        <v>74</v>
      </c>
      <c r="D34" s="96" t="s">
        <v>75</v>
      </c>
      <c r="E34" s="76" t="s">
        <v>75</v>
      </c>
      <c r="F34" s="31">
        <v>82596</v>
      </c>
      <c r="G34" s="32">
        <v>4</v>
      </c>
      <c r="H34" s="33">
        <f t="shared" si="2"/>
        <v>82600</v>
      </c>
      <c r="I34" s="34">
        <v>192022</v>
      </c>
      <c r="J34" s="34">
        <v>1318</v>
      </c>
      <c r="K34" s="31">
        <v>1279</v>
      </c>
      <c r="L34" s="33">
        <f t="shared" si="3"/>
        <v>275940</v>
      </c>
      <c r="M34" s="17"/>
      <c r="N34" s="87"/>
      <c r="O34" s="105"/>
      <c r="P34" s="97"/>
      <c r="Q34" s="76" t="s">
        <v>76</v>
      </c>
      <c r="R34" s="31">
        <v>13838</v>
      </c>
      <c r="S34" s="32">
        <v>7</v>
      </c>
      <c r="T34" s="33">
        <f t="shared" si="12"/>
        <v>13845</v>
      </c>
      <c r="U34" s="34">
        <v>78863</v>
      </c>
      <c r="V34" s="34">
        <v>515</v>
      </c>
      <c r="W34" s="31">
        <v>1003</v>
      </c>
      <c r="X34" s="44">
        <f t="shared" si="1"/>
        <v>93223</v>
      </c>
    </row>
    <row r="35" spans="1:24" s="22" customFormat="1" ht="7.5" customHeight="1" x14ac:dyDescent="0.15">
      <c r="A35" s="47"/>
      <c r="B35" s="87"/>
      <c r="C35" s="105"/>
      <c r="D35" s="97"/>
      <c r="E35" s="76" t="s">
        <v>77</v>
      </c>
      <c r="F35" s="31">
        <v>34428</v>
      </c>
      <c r="G35" s="32">
        <v>2</v>
      </c>
      <c r="H35" s="33">
        <f t="shared" si="2"/>
        <v>34430</v>
      </c>
      <c r="I35" s="34">
        <v>61885</v>
      </c>
      <c r="J35" s="34">
        <v>783</v>
      </c>
      <c r="K35" s="31">
        <v>552</v>
      </c>
      <c r="L35" s="33">
        <f t="shared" si="3"/>
        <v>97098</v>
      </c>
      <c r="M35" s="17"/>
      <c r="N35" s="87"/>
      <c r="O35" s="105"/>
      <c r="P35" s="97"/>
      <c r="Q35" s="76" t="s">
        <v>78</v>
      </c>
      <c r="R35" s="31">
        <v>10486</v>
      </c>
      <c r="S35" s="32">
        <v>3</v>
      </c>
      <c r="T35" s="33">
        <f t="shared" si="12"/>
        <v>10489</v>
      </c>
      <c r="U35" s="34">
        <v>54103</v>
      </c>
      <c r="V35" s="34">
        <v>260</v>
      </c>
      <c r="W35" s="31">
        <v>606</v>
      </c>
      <c r="X35" s="33">
        <f t="shared" si="1"/>
        <v>64852</v>
      </c>
    </row>
    <row r="36" spans="1:24" s="22" customFormat="1" ht="7.5" customHeight="1" x14ac:dyDescent="0.15">
      <c r="A36" s="47"/>
      <c r="B36" s="87"/>
      <c r="C36" s="105"/>
      <c r="D36" s="97"/>
      <c r="E36" s="76" t="s">
        <v>79</v>
      </c>
      <c r="F36" s="31">
        <v>22307</v>
      </c>
      <c r="G36" s="32">
        <v>0</v>
      </c>
      <c r="H36" s="33">
        <f t="shared" si="2"/>
        <v>22307</v>
      </c>
      <c r="I36" s="34">
        <v>73335</v>
      </c>
      <c r="J36" s="34">
        <v>503</v>
      </c>
      <c r="K36" s="31">
        <v>804</v>
      </c>
      <c r="L36" s="33">
        <f t="shared" si="3"/>
        <v>96145</v>
      </c>
      <c r="M36" s="17"/>
      <c r="N36" s="87"/>
      <c r="O36" s="106"/>
      <c r="P36" s="98"/>
      <c r="Q36" s="76" t="s">
        <v>10</v>
      </c>
      <c r="R36" s="31">
        <f>SUM(R33:R35)</f>
        <v>65726</v>
      </c>
      <c r="S36" s="32">
        <f>SUM(S33:S35)</f>
        <v>21</v>
      </c>
      <c r="T36" s="33">
        <f t="shared" si="12"/>
        <v>65747</v>
      </c>
      <c r="U36" s="34">
        <f t="shared" ref="U36:W36" si="19">SUM(U33:U35)</f>
        <v>317132</v>
      </c>
      <c r="V36" s="34">
        <f t="shared" si="19"/>
        <v>1829</v>
      </c>
      <c r="W36" s="31">
        <f t="shared" si="19"/>
        <v>4068</v>
      </c>
      <c r="X36" s="44">
        <f t="shared" si="1"/>
        <v>384708</v>
      </c>
    </row>
    <row r="37" spans="1:24" s="22" customFormat="1" ht="7.5" customHeight="1" x14ac:dyDescent="0.15">
      <c r="A37" s="47"/>
      <c r="B37" s="87"/>
      <c r="C37" s="105"/>
      <c r="D37" s="97"/>
      <c r="E37" s="76" t="s">
        <v>80</v>
      </c>
      <c r="F37" s="45">
        <v>11901</v>
      </c>
      <c r="G37" s="32">
        <v>0</v>
      </c>
      <c r="H37" s="33">
        <f t="shared" si="2"/>
        <v>11901</v>
      </c>
      <c r="I37" s="45">
        <v>27182</v>
      </c>
      <c r="J37" s="45">
        <v>220</v>
      </c>
      <c r="K37" s="31">
        <v>213</v>
      </c>
      <c r="L37" s="33">
        <f t="shared" si="3"/>
        <v>39303</v>
      </c>
      <c r="M37" s="17"/>
      <c r="N37" s="87"/>
      <c r="O37" s="104" t="s">
        <v>81</v>
      </c>
      <c r="P37" s="95" t="s">
        <v>82</v>
      </c>
      <c r="Q37" s="94"/>
      <c r="R37" s="31">
        <v>100991</v>
      </c>
      <c r="S37" s="32">
        <v>10</v>
      </c>
      <c r="T37" s="33">
        <f t="shared" ref="T37:T39" si="20">SUM(R37:S37)</f>
        <v>101001</v>
      </c>
      <c r="U37" s="34">
        <v>265632</v>
      </c>
      <c r="V37" s="34">
        <v>2041</v>
      </c>
      <c r="W37" s="31">
        <v>2059</v>
      </c>
      <c r="X37" s="44">
        <f t="shared" si="1"/>
        <v>368674</v>
      </c>
    </row>
    <row r="38" spans="1:24" s="22" customFormat="1" ht="7.5" customHeight="1" x14ac:dyDescent="0.15">
      <c r="A38" s="47"/>
      <c r="B38" s="87"/>
      <c r="C38" s="105"/>
      <c r="D38" s="98"/>
      <c r="E38" s="76" t="s">
        <v>10</v>
      </c>
      <c r="F38" s="45">
        <f>SUM(F34:F37)</f>
        <v>151232</v>
      </c>
      <c r="G38" s="32">
        <f>SUM(G34:G37)</f>
        <v>6</v>
      </c>
      <c r="H38" s="33">
        <f t="shared" si="2"/>
        <v>151238</v>
      </c>
      <c r="I38" s="31">
        <f>SUM(I34:I37)</f>
        <v>354424</v>
      </c>
      <c r="J38" s="31">
        <f>SUM(J34:J37)</f>
        <v>2824</v>
      </c>
      <c r="K38" s="31">
        <f>SUM(K34:K37)</f>
        <v>2848</v>
      </c>
      <c r="L38" s="33">
        <f t="shared" si="3"/>
        <v>508486</v>
      </c>
      <c r="M38" s="17"/>
      <c r="N38" s="87"/>
      <c r="O38" s="105"/>
      <c r="P38" s="95" t="s">
        <v>83</v>
      </c>
      <c r="Q38" s="94"/>
      <c r="R38" s="31">
        <v>22893</v>
      </c>
      <c r="S38" s="32">
        <v>4</v>
      </c>
      <c r="T38" s="33">
        <f t="shared" si="20"/>
        <v>22897</v>
      </c>
      <c r="U38" s="34">
        <v>70063</v>
      </c>
      <c r="V38" s="34">
        <v>369</v>
      </c>
      <c r="W38" s="31">
        <v>555</v>
      </c>
      <c r="X38" s="44">
        <f t="shared" si="1"/>
        <v>93329</v>
      </c>
    </row>
    <row r="39" spans="1:24" s="22" customFormat="1" ht="7.5" customHeight="1" x14ac:dyDescent="0.15">
      <c r="A39" s="47"/>
      <c r="B39" s="87"/>
      <c r="C39" s="106"/>
      <c r="D39" s="95" t="s">
        <v>207</v>
      </c>
      <c r="E39" s="94"/>
      <c r="F39" s="31">
        <v>45617</v>
      </c>
      <c r="G39" s="32">
        <v>1</v>
      </c>
      <c r="H39" s="33">
        <f t="shared" si="2"/>
        <v>45618</v>
      </c>
      <c r="I39" s="34">
        <v>110826</v>
      </c>
      <c r="J39" s="34">
        <v>671</v>
      </c>
      <c r="K39" s="31">
        <v>797</v>
      </c>
      <c r="L39" s="33">
        <f t="shared" si="3"/>
        <v>157115</v>
      </c>
      <c r="M39" s="17"/>
      <c r="N39" s="87"/>
      <c r="O39" s="105"/>
      <c r="P39" s="95" t="s">
        <v>85</v>
      </c>
      <c r="Q39" s="94"/>
      <c r="R39" s="31">
        <v>28705</v>
      </c>
      <c r="S39" s="32">
        <v>2</v>
      </c>
      <c r="T39" s="33">
        <f t="shared" si="20"/>
        <v>28707</v>
      </c>
      <c r="U39" s="34">
        <v>71418</v>
      </c>
      <c r="V39" s="34">
        <v>610</v>
      </c>
      <c r="W39" s="31">
        <v>392</v>
      </c>
      <c r="X39" s="44">
        <f t="shared" si="1"/>
        <v>100735</v>
      </c>
    </row>
    <row r="40" spans="1:24" s="22" customFormat="1" ht="7.5" customHeight="1" x14ac:dyDescent="0.15">
      <c r="A40" s="47"/>
      <c r="B40" s="88"/>
      <c r="C40" s="83" t="s">
        <v>37</v>
      </c>
      <c r="D40" s="84"/>
      <c r="E40" s="85"/>
      <c r="F40" s="48">
        <f>SUM(F22:F23,F27,F30:F33,F38:F39)</f>
        <v>874512</v>
      </c>
      <c r="G40" s="42">
        <f>SUM(G22:G23,G27,G30:G33,G38:G39)</f>
        <v>48</v>
      </c>
      <c r="H40" s="41">
        <f t="shared" si="2"/>
        <v>874560</v>
      </c>
      <c r="I40" s="39">
        <f t="shared" ref="I40:K40" si="21">SUM(I22:I23,I27,I30:I33,I38:I39)</f>
        <v>2120252</v>
      </c>
      <c r="J40" s="39">
        <f t="shared" si="21"/>
        <v>15774</v>
      </c>
      <c r="K40" s="39">
        <f t="shared" si="21"/>
        <v>17708</v>
      </c>
      <c r="L40" s="49">
        <f t="shared" si="3"/>
        <v>3010586</v>
      </c>
      <c r="M40" s="17"/>
      <c r="N40" s="87"/>
      <c r="O40" s="105"/>
      <c r="P40" s="95" t="s">
        <v>86</v>
      </c>
      <c r="Q40" s="94"/>
      <c r="R40" s="36">
        <v>22469</v>
      </c>
      <c r="S40" s="37">
        <v>15</v>
      </c>
      <c r="T40" s="33">
        <f t="shared" si="12"/>
        <v>22484</v>
      </c>
      <c r="U40" s="38">
        <v>73156</v>
      </c>
      <c r="V40" s="38">
        <v>586</v>
      </c>
      <c r="W40" s="36">
        <v>802</v>
      </c>
      <c r="X40" s="44">
        <f t="shared" si="1"/>
        <v>96226</v>
      </c>
    </row>
    <row r="41" spans="1:24" s="22" customFormat="1" ht="7.5" customHeight="1" x14ac:dyDescent="0.15">
      <c r="A41" s="47"/>
      <c r="B41" s="121" t="s">
        <v>87</v>
      </c>
      <c r="C41" s="108" t="s">
        <v>88</v>
      </c>
      <c r="D41" s="109" t="s">
        <v>89</v>
      </c>
      <c r="E41" s="91"/>
      <c r="F41" s="31">
        <v>132794</v>
      </c>
      <c r="G41" s="32">
        <v>10</v>
      </c>
      <c r="H41" s="33">
        <f t="shared" si="2"/>
        <v>132804</v>
      </c>
      <c r="I41" s="34">
        <v>329760</v>
      </c>
      <c r="J41" s="34">
        <v>1764</v>
      </c>
      <c r="K41" s="31">
        <v>2429</v>
      </c>
      <c r="L41" s="33">
        <f t="shared" si="3"/>
        <v>464328</v>
      </c>
      <c r="M41" s="17"/>
      <c r="N41" s="87"/>
      <c r="O41" s="106"/>
      <c r="P41" s="95" t="s">
        <v>10</v>
      </c>
      <c r="Q41" s="94"/>
      <c r="R41" s="31">
        <f>SUM(R37:R40)</f>
        <v>175058</v>
      </c>
      <c r="S41" s="32">
        <f>SUM(S37:S40)</f>
        <v>31</v>
      </c>
      <c r="T41" s="33">
        <f t="shared" si="12"/>
        <v>175089</v>
      </c>
      <c r="U41" s="34">
        <f t="shared" ref="U41:W41" si="22">SUM(U37:U40)</f>
        <v>480269</v>
      </c>
      <c r="V41" s="34">
        <f t="shared" si="22"/>
        <v>3606</v>
      </c>
      <c r="W41" s="31">
        <f t="shared" si="22"/>
        <v>3808</v>
      </c>
      <c r="X41" s="33">
        <f t="shared" si="1"/>
        <v>658964</v>
      </c>
    </row>
    <row r="42" spans="1:24" s="22" customFormat="1" ht="7.5" customHeight="1" x14ac:dyDescent="0.15">
      <c r="A42" s="47"/>
      <c r="B42" s="122"/>
      <c r="C42" s="105"/>
      <c r="D42" s="96" t="s">
        <v>90</v>
      </c>
      <c r="E42" s="76" t="s">
        <v>91</v>
      </c>
      <c r="F42" s="31">
        <v>52584</v>
      </c>
      <c r="G42" s="32">
        <v>5</v>
      </c>
      <c r="H42" s="33">
        <f t="shared" si="2"/>
        <v>52589</v>
      </c>
      <c r="I42" s="34">
        <v>148521</v>
      </c>
      <c r="J42" s="34">
        <v>792</v>
      </c>
      <c r="K42" s="31">
        <v>1467</v>
      </c>
      <c r="L42" s="33">
        <f t="shared" si="3"/>
        <v>201902</v>
      </c>
      <c r="M42" s="17"/>
      <c r="N42" s="88"/>
      <c r="O42" s="83" t="s">
        <v>37</v>
      </c>
      <c r="P42" s="84"/>
      <c r="Q42" s="85"/>
      <c r="R42" s="39">
        <f>SUM(R17,R20:R22,R26:R28,R32,R36,R41)</f>
        <v>1046278</v>
      </c>
      <c r="S42" s="40">
        <f>SUM(S17,S20:S22,S26:S28,S32,S36,S41)</f>
        <v>204</v>
      </c>
      <c r="T42" s="41">
        <f t="shared" si="12"/>
        <v>1046482</v>
      </c>
      <c r="U42" s="39">
        <f t="shared" ref="U42:W42" si="23">SUM(U17,U20:U22,U26:U28,U32,U36,U41)</f>
        <v>3435025</v>
      </c>
      <c r="V42" s="39">
        <f t="shared" si="23"/>
        <v>19777</v>
      </c>
      <c r="W42" s="39">
        <f t="shared" si="23"/>
        <v>34840</v>
      </c>
      <c r="X42" s="41">
        <f t="shared" si="1"/>
        <v>4501284</v>
      </c>
    </row>
    <row r="43" spans="1:24" s="22" customFormat="1" ht="7.5" customHeight="1" x14ac:dyDescent="0.15">
      <c r="A43" s="47"/>
      <c r="B43" s="122"/>
      <c r="C43" s="105"/>
      <c r="D43" s="97"/>
      <c r="E43" s="76" t="s">
        <v>234</v>
      </c>
      <c r="F43" s="31">
        <v>82732</v>
      </c>
      <c r="G43" s="32">
        <v>8</v>
      </c>
      <c r="H43" s="33">
        <f t="shared" si="2"/>
        <v>82740</v>
      </c>
      <c r="I43" s="34">
        <v>208018</v>
      </c>
      <c r="J43" s="34">
        <v>918</v>
      </c>
      <c r="K43" s="31">
        <v>1852</v>
      </c>
      <c r="L43" s="33">
        <f t="shared" si="3"/>
        <v>291676</v>
      </c>
      <c r="M43" s="17"/>
      <c r="N43" s="86" t="s">
        <v>93</v>
      </c>
      <c r="O43" s="89" t="s">
        <v>94</v>
      </c>
      <c r="P43" s="90"/>
      <c r="Q43" s="91"/>
      <c r="R43" s="31">
        <v>113995</v>
      </c>
      <c r="S43" s="32">
        <v>15</v>
      </c>
      <c r="T43" s="33">
        <f t="shared" si="12"/>
        <v>114010</v>
      </c>
      <c r="U43" s="34">
        <v>352932</v>
      </c>
      <c r="V43" s="34">
        <v>2348</v>
      </c>
      <c r="W43" s="31">
        <v>3050</v>
      </c>
      <c r="X43" s="33">
        <f t="shared" si="1"/>
        <v>469290</v>
      </c>
    </row>
    <row r="44" spans="1:24" s="22" customFormat="1" ht="7.5" customHeight="1" x14ac:dyDescent="0.15">
      <c r="A44" s="47"/>
      <c r="B44" s="122"/>
      <c r="C44" s="106"/>
      <c r="D44" s="98"/>
      <c r="E44" s="76" t="s">
        <v>10</v>
      </c>
      <c r="F44" s="45">
        <f>SUM(F42:F43)</f>
        <v>135316</v>
      </c>
      <c r="G44" s="32">
        <f>SUM(G42:G43)</f>
        <v>13</v>
      </c>
      <c r="H44" s="33">
        <f t="shared" si="2"/>
        <v>135329</v>
      </c>
      <c r="I44" s="31">
        <f>SUM(I42:I43)</f>
        <v>356539</v>
      </c>
      <c r="J44" s="31">
        <f>SUM(J42:J43)</f>
        <v>1710</v>
      </c>
      <c r="K44" s="31">
        <f>SUM(K42:K43)</f>
        <v>3319</v>
      </c>
      <c r="L44" s="33">
        <f t="shared" si="3"/>
        <v>493578</v>
      </c>
      <c r="M44" s="17"/>
      <c r="N44" s="87"/>
      <c r="O44" s="92" t="s">
        <v>95</v>
      </c>
      <c r="P44" s="93"/>
      <c r="Q44" s="94"/>
      <c r="R44" s="31">
        <v>145664</v>
      </c>
      <c r="S44" s="32">
        <v>26</v>
      </c>
      <c r="T44" s="33">
        <f t="shared" si="12"/>
        <v>145690</v>
      </c>
      <c r="U44" s="34">
        <v>370638</v>
      </c>
      <c r="V44" s="34">
        <v>3571</v>
      </c>
      <c r="W44" s="31">
        <v>6991</v>
      </c>
      <c r="X44" s="33">
        <f t="shared" si="1"/>
        <v>519899</v>
      </c>
    </row>
    <row r="45" spans="1:24" s="22" customFormat="1" ht="7.5" customHeight="1" x14ac:dyDescent="0.15">
      <c r="A45" s="47"/>
      <c r="B45" s="122"/>
      <c r="C45" s="79" t="s">
        <v>96</v>
      </c>
      <c r="D45" s="107" t="s">
        <v>96</v>
      </c>
      <c r="E45" s="76" t="s">
        <v>97</v>
      </c>
      <c r="F45" s="31">
        <v>92028</v>
      </c>
      <c r="G45" s="32">
        <v>17</v>
      </c>
      <c r="H45" s="33">
        <f t="shared" si="2"/>
        <v>92045</v>
      </c>
      <c r="I45" s="34">
        <v>252004</v>
      </c>
      <c r="J45" s="34">
        <v>1417</v>
      </c>
      <c r="K45" s="31">
        <v>2276</v>
      </c>
      <c r="L45" s="33">
        <f t="shared" si="3"/>
        <v>345466</v>
      </c>
      <c r="M45" s="17"/>
      <c r="N45" s="87"/>
      <c r="O45" s="104" t="s">
        <v>98</v>
      </c>
      <c r="P45" s="95" t="s">
        <v>221</v>
      </c>
      <c r="Q45" s="94"/>
      <c r="R45" s="50">
        <v>84538</v>
      </c>
      <c r="S45" s="51">
        <v>17</v>
      </c>
      <c r="T45" s="52">
        <f t="shared" si="12"/>
        <v>84555</v>
      </c>
      <c r="U45" s="53">
        <v>134294</v>
      </c>
      <c r="V45" s="53">
        <v>3235</v>
      </c>
      <c r="W45" s="50">
        <v>9586</v>
      </c>
      <c r="X45" s="52">
        <f t="shared" si="1"/>
        <v>222084</v>
      </c>
    </row>
    <row r="46" spans="1:24" s="22" customFormat="1" ht="7.5" customHeight="1" x14ac:dyDescent="0.15">
      <c r="A46" s="47"/>
      <c r="B46" s="122"/>
      <c r="C46" s="79"/>
      <c r="D46" s="107"/>
      <c r="E46" s="76" t="s">
        <v>100</v>
      </c>
      <c r="F46" s="31">
        <v>24554</v>
      </c>
      <c r="G46" s="32">
        <v>4</v>
      </c>
      <c r="H46" s="33">
        <f t="shared" si="2"/>
        <v>24558</v>
      </c>
      <c r="I46" s="34">
        <v>58114</v>
      </c>
      <c r="J46" s="34">
        <v>319</v>
      </c>
      <c r="K46" s="31">
        <v>303</v>
      </c>
      <c r="L46" s="33">
        <f t="shared" si="3"/>
        <v>82991</v>
      </c>
      <c r="M46" s="17"/>
      <c r="N46" s="87"/>
      <c r="O46" s="105"/>
      <c r="P46" s="95" t="s">
        <v>101</v>
      </c>
      <c r="Q46" s="94"/>
      <c r="R46" s="31">
        <v>128968</v>
      </c>
      <c r="S46" s="32">
        <v>23</v>
      </c>
      <c r="T46" s="33">
        <f t="shared" si="12"/>
        <v>128991</v>
      </c>
      <c r="U46" s="34">
        <v>330490</v>
      </c>
      <c r="V46" s="34">
        <v>4009</v>
      </c>
      <c r="W46" s="31">
        <v>12664</v>
      </c>
      <c r="X46" s="33">
        <f t="shared" si="1"/>
        <v>463490</v>
      </c>
    </row>
    <row r="47" spans="1:24" s="22" customFormat="1" ht="7.5" customHeight="1" x14ac:dyDescent="0.15">
      <c r="A47" s="47"/>
      <c r="B47" s="122"/>
      <c r="C47" s="79"/>
      <c r="D47" s="107"/>
      <c r="E47" s="76" t="s">
        <v>10</v>
      </c>
      <c r="F47" s="45">
        <f>SUM(F45:F46)</f>
        <v>116582</v>
      </c>
      <c r="G47" s="32">
        <f>SUM(G45:G46)</f>
        <v>21</v>
      </c>
      <c r="H47" s="33">
        <f t="shared" si="2"/>
        <v>116603</v>
      </c>
      <c r="I47" s="31">
        <f>SUM(I45:I46)</f>
        <v>310118</v>
      </c>
      <c r="J47" s="31">
        <f>SUM(J45:J46)</f>
        <v>1736</v>
      </c>
      <c r="K47" s="31">
        <f>SUM(K45:K46)</f>
        <v>2579</v>
      </c>
      <c r="L47" s="33">
        <f t="shared" si="3"/>
        <v>428457</v>
      </c>
      <c r="M47" s="17"/>
      <c r="N47" s="87"/>
      <c r="O47" s="105"/>
      <c r="P47" s="96" t="s">
        <v>102</v>
      </c>
      <c r="Q47" s="76" t="s">
        <v>103</v>
      </c>
      <c r="R47" s="31">
        <v>84200</v>
      </c>
      <c r="S47" s="32">
        <v>18</v>
      </c>
      <c r="T47" s="33">
        <f t="shared" si="12"/>
        <v>84218</v>
      </c>
      <c r="U47" s="34">
        <v>280617</v>
      </c>
      <c r="V47" s="34">
        <v>2289</v>
      </c>
      <c r="W47" s="31">
        <v>4073</v>
      </c>
      <c r="X47" s="33">
        <f t="shared" si="1"/>
        <v>367124</v>
      </c>
    </row>
    <row r="48" spans="1:24" s="22" customFormat="1" ht="7.5" customHeight="1" x14ac:dyDescent="0.15">
      <c r="A48" s="47"/>
      <c r="B48" s="122"/>
      <c r="C48" s="79"/>
      <c r="D48" s="99" t="s">
        <v>213</v>
      </c>
      <c r="E48" s="100"/>
      <c r="F48" s="31">
        <v>44141</v>
      </c>
      <c r="G48" s="32">
        <v>1</v>
      </c>
      <c r="H48" s="33">
        <f t="shared" si="2"/>
        <v>44142</v>
      </c>
      <c r="I48" s="34">
        <v>153010</v>
      </c>
      <c r="J48" s="34">
        <v>781</v>
      </c>
      <c r="K48" s="31">
        <v>1179</v>
      </c>
      <c r="L48" s="33">
        <f t="shared" si="3"/>
        <v>197933</v>
      </c>
      <c r="M48" s="17"/>
      <c r="N48" s="87"/>
      <c r="O48" s="105"/>
      <c r="P48" s="97"/>
      <c r="Q48" s="76" t="s">
        <v>105</v>
      </c>
      <c r="R48" s="31">
        <v>36742</v>
      </c>
      <c r="S48" s="32">
        <v>8</v>
      </c>
      <c r="T48" s="33">
        <f t="shared" si="12"/>
        <v>36750</v>
      </c>
      <c r="U48" s="34">
        <v>107633</v>
      </c>
      <c r="V48" s="34">
        <v>999</v>
      </c>
      <c r="W48" s="31">
        <v>2388</v>
      </c>
      <c r="X48" s="33">
        <f t="shared" si="1"/>
        <v>145382</v>
      </c>
    </row>
    <row r="49" spans="1:24" s="22" customFormat="1" ht="7.5" customHeight="1" x14ac:dyDescent="0.15">
      <c r="A49" s="47"/>
      <c r="B49" s="122"/>
      <c r="C49" s="79" t="s">
        <v>106</v>
      </c>
      <c r="D49" s="116" t="s">
        <v>107</v>
      </c>
      <c r="E49" s="117"/>
      <c r="F49" s="31">
        <v>124819</v>
      </c>
      <c r="G49" s="32">
        <v>14</v>
      </c>
      <c r="H49" s="33">
        <f t="shared" si="2"/>
        <v>124833</v>
      </c>
      <c r="I49" s="34">
        <v>332358</v>
      </c>
      <c r="J49" s="34">
        <v>2010</v>
      </c>
      <c r="K49" s="31">
        <v>2284</v>
      </c>
      <c r="L49" s="33">
        <f t="shared" si="3"/>
        <v>459201</v>
      </c>
      <c r="M49" s="17"/>
      <c r="N49" s="87"/>
      <c r="O49" s="106"/>
      <c r="P49" s="98"/>
      <c r="Q49" s="76" t="s">
        <v>10</v>
      </c>
      <c r="R49" s="31">
        <f>SUM(R47:R48)</f>
        <v>120942</v>
      </c>
      <c r="S49" s="32">
        <f>SUM(S47:S48)</f>
        <v>26</v>
      </c>
      <c r="T49" s="33">
        <f t="shared" si="12"/>
        <v>120968</v>
      </c>
      <c r="U49" s="34">
        <f>SUM(U47:U48)</f>
        <v>388250</v>
      </c>
      <c r="V49" s="34">
        <f>SUM(V47:V48)</f>
        <v>3288</v>
      </c>
      <c r="W49" s="31">
        <f>SUM(W47:W48)</f>
        <v>6461</v>
      </c>
      <c r="X49" s="33">
        <f t="shared" si="1"/>
        <v>512506</v>
      </c>
    </row>
    <row r="50" spans="1:24" s="22" customFormat="1" ht="7.5" customHeight="1" x14ac:dyDescent="0.15">
      <c r="A50" s="47"/>
      <c r="B50" s="122"/>
      <c r="C50" s="79"/>
      <c r="D50" s="95" t="s">
        <v>108</v>
      </c>
      <c r="E50" s="94"/>
      <c r="F50" s="31">
        <v>34806</v>
      </c>
      <c r="G50" s="32">
        <v>8</v>
      </c>
      <c r="H50" s="33">
        <f t="shared" si="2"/>
        <v>34814</v>
      </c>
      <c r="I50" s="34">
        <v>101181</v>
      </c>
      <c r="J50" s="34">
        <v>631</v>
      </c>
      <c r="K50" s="31">
        <v>846</v>
      </c>
      <c r="L50" s="33">
        <f t="shared" si="3"/>
        <v>136626</v>
      </c>
      <c r="M50" s="17"/>
      <c r="N50" s="87"/>
      <c r="O50" s="118" t="s">
        <v>109</v>
      </c>
      <c r="P50" s="95" t="s">
        <v>110</v>
      </c>
      <c r="Q50" s="94"/>
      <c r="R50" s="31">
        <v>75459</v>
      </c>
      <c r="S50" s="32">
        <v>13</v>
      </c>
      <c r="T50" s="33">
        <f t="shared" si="12"/>
        <v>75472</v>
      </c>
      <c r="U50" s="34">
        <v>228452</v>
      </c>
      <c r="V50" s="34">
        <v>1995</v>
      </c>
      <c r="W50" s="31">
        <v>2656</v>
      </c>
      <c r="X50" s="33">
        <f t="shared" si="1"/>
        <v>305919</v>
      </c>
    </row>
    <row r="51" spans="1:24" s="22" customFormat="1" ht="7.5" customHeight="1" x14ac:dyDescent="0.15">
      <c r="A51" s="47"/>
      <c r="B51" s="122"/>
      <c r="C51" s="79"/>
      <c r="D51" s="95" t="s">
        <v>111</v>
      </c>
      <c r="E51" s="94"/>
      <c r="F51" s="45">
        <v>27936</v>
      </c>
      <c r="G51" s="32">
        <v>2</v>
      </c>
      <c r="H51" s="33">
        <f t="shared" si="2"/>
        <v>27938</v>
      </c>
      <c r="I51" s="45">
        <v>86715</v>
      </c>
      <c r="J51" s="45">
        <v>626</v>
      </c>
      <c r="K51" s="31">
        <v>772</v>
      </c>
      <c r="L51" s="33">
        <f t="shared" si="3"/>
        <v>115279</v>
      </c>
      <c r="M51" s="17"/>
      <c r="N51" s="87"/>
      <c r="O51" s="97"/>
      <c r="P51" s="95" t="s">
        <v>112</v>
      </c>
      <c r="Q51" s="94"/>
      <c r="R51" s="31">
        <v>10986</v>
      </c>
      <c r="S51" s="32">
        <v>3</v>
      </c>
      <c r="T51" s="33">
        <f t="shared" si="12"/>
        <v>10989</v>
      </c>
      <c r="U51" s="34">
        <v>39428</v>
      </c>
      <c r="V51" s="34">
        <v>220</v>
      </c>
      <c r="W51" s="31">
        <v>419</v>
      </c>
      <c r="X51" s="33">
        <f t="shared" ref="X51:X52" si="24">SUM(T51:V51)</f>
        <v>50637</v>
      </c>
    </row>
    <row r="52" spans="1:24" s="22" customFormat="1" ht="7.5" customHeight="1" x14ac:dyDescent="0.15">
      <c r="A52" s="47"/>
      <c r="B52" s="122"/>
      <c r="C52" s="79"/>
      <c r="D52" s="119" t="s">
        <v>10</v>
      </c>
      <c r="E52" s="120"/>
      <c r="F52" s="45">
        <f>SUM(F49:F51)</f>
        <v>187561</v>
      </c>
      <c r="G52" s="32">
        <f>SUM(G49:G51)</f>
        <v>24</v>
      </c>
      <c r="H52" s="33">
        <f t="shared" ref="H52:H98" si="25">SUM(F52:G52)</f>
        <v>187585</v>
      </c>
      <c r="I52" s="45">
        <f>SUM(I49:I51)</f>
        <v>520254</v>
      </c>
      <c r="J52" s="45">
        <f>SUM(J49:J51)</f>
        <v>3267</v>
      </c>
      <c r="K52" s="45">
        <f>SUM(K49:K51)</f>
        <v>3902</v>
      </c>
      <c r="L52" s="33">
        <f t="shared" ref="L52:L98" si="26">SUM(H52:J52)</f>
        <v>711106</v>
      </c>
      <c r="M52" s="17"/>
      <c r="N52" s="87"/>
      <c r="O52" s="98"/>
      <c r="P52" s="95" t="s">
        <v>10</v>
      </c>
      <c r="Q52" s="94"/>
      <c r="R52" s="31">
        <f>SUM(R50:R51)</f>
        <v>86445</v>
      </c>
      <c r="S52" s="32">
        <f>SUM(S50:S51)</f>
        <v>16</v>
      </c>
      <c r="T52" s="33">
        <f t="shared" si="12"/>
        <v>86461</v>
      </c>
      <c r="U52" s="34">
        <f t="shared" ref="U52:W52" si="27">SUM(U50:U51)</f>
        <v>267880</v>
      </c>
      <c r="V52" s="34">
        <f t="shared" si="27"/>
        <v>2215</v>
      </c>
      <c r="W52" s="31">
        <f t="shared" si="27"/>
        <v>3075</v>
      </c>
      <c r="X52" s="33">
        <f t="shared" si="24"/>
        <v>356556</v>
      </c>
    </row>
    <row r="53" spans="1:24" s="22" customFormat="1" ht="7.5" customHeight="1" x14ac:dyDescent="0.15">
      <c r="A53" s="47"/>
      <c r="B53" s="122"/>
      <c r="C53" s="104" t="s">
        <v>113</v>
      </c>
      <c r="D53" s="107" t="s">
        <v>114</v>
      </c>
      <c r="E53" s="76" t="s">
        <v>115</v>
      </c>
      <c r="F53" s="31">
        <v>61822</v>
      </c>
      <c r="G53" s="32">
        <v>10</v>
      </c>
      <c r="H53" s="33">
        <f t="shared" si="25"/>
        <v>61832</v>
      </c>
      <c r="I53" s="34">
        <v>221874</v>
      </c>
      <c r="J53" s="34">
        <v>1702</v>
      </c>
      <c r="K53" s="31">
        <v>6148</v>
      </c>
      <c r="L53" s="33">
        <f t="shared" si="26"/>
        <v>285408</v>
      </c>
      <c r="M53" s="17"/>
      <c r="N53" s="87"/>
      <c r="O53" s="92" t="s">
        <v>116</v>
      </c>
      <c r="P53" s="93"/>
      <c r="Q53" s="94"/>
      <c r="R53" s="31">
        <v>117899</v>
      </c>
      <c r="S53" s="32">
        <v>18</v>
      </c>
      <c r="T53" s="33">
        <f t="shared" si="12"/>
        <v>117917</v>
      </c>
      <c r="U53" s="34">
        <v>276233</v>
      </c>
      <c r="V53" s="34">
        <v>2563</v>
      </c>
      <c r="W53" s="31">
        <v>1966</v>
      </c>
      <c r="X53" s="33">
        <f t="shared" si="1"/>
        <v>396713</v>
      </c>
    </row>
    <row r="54" spans="1:24" s="22" customFormat="1" ht="7.5" customHeight="1" x14ac:dyDescent="0.15">
      <c r="A54" s="47"/>
      <c r="B54" s="122"/>
      <c r="C54" s="105"/>
      <c r="D54" s="107"/>
      <c r="E54" s="76" t="s">
        <v>117</v>
      </c>
      <c r="F54" s="31">
        <v>17757</v>
      </c>
      <c r="G54" s="32">
        <v>3</v>
      </c>
      <c r="H54" s="33">
        <f t="shared" si="25"/>
        <v>17760</v>
      </c>
      <c r="I54" s="34">
        <v>50537</v>
      </c>
      <c r="J54" s="34">
        <v>558</v>
      </c>
      <c r="K54" s="31">
        <v>2553</v>
      </c>
      <c r="L54" s="33">
        <f t="shared" si="26"/>
        <v>68855</v>
      </c>
      <c r="M54" s="17"/>
      <c r="N54" s="87"/>
      <c r="O54" s="104" t="s">
        <v>118</v>
      </c>
      <c r="P54" s="95" t="s">
        <v>119</v>
      </c>
      <c r="Q54" s="94"/>
      <c r="R54" s="31">
        <v>170557</v>
      </c>
      <c r="S54" s="32">
        <v>43</v>
      </c>
      <c r="T54" s="33">
        <f t="shared" si="12"/>
        <v>170600</v>
      </c>
      <c r="U54" s="34">
        <v>449310</v>
      </c>
      <c r="V54" s="34">
        <v>4208</v>
      </c>
      <c r="W54" s="31">
        <v>10032</v>
      </c>
      <c r="X54" s="33">
        <f t="shared" si="1"/>
        <v>624118</v>
      </c>
    </row>
    <row r="55" spans="1:24" s="22" customFormat="1" ht="7.5" customHeight="1" x14ac:dyDescent="0.15">
      <c r="A55" s="47"/>
      <c r="B55" s="122"/>
      <c r="C55" s="105"/>
      <c r="D55" s="107"/>
      <c r="E55" s="76" t="s">
        <v>10</v>
      </c>
      <c r="F55" s="45">
        <f>SUM(F53:F54)</f>
        <v>79579</v>
      </c>
      <c r="G55" s="32">
        <f>SUM(G53:G54)</f>
        <v>13</v>
      </c>
      <c r="H55" s="33">
        <f t="shared" si="25"/>
        <v>79592</v>
      </c>
      <c r="I55" s="45">
        <f>SUM(I53:I54)</f>
        <v>272411</v>
      </c>
      <c r="J55" s="45">
        <f>SUM(J53:J54)</f>
        <v>2260</v>
      </c>
      <c r="K55" s="45">
        <f>SUM(K53:K54)</f>
        <v>8701</v>
      </c>
      <c r="L55" s="33">
        <f t="shared" si="26"/>
        <v>354263</v>
      </c>
      <c r="M55" s="17"/>
      <c r="N55" s="87"/>
      <c r="O55" s="106"/>
      <c r="P55" s="95" t="s">
        <v>120</v>
      </c>
      <c r="Q55" s="94"/>
      <c r="R55" s="31">
        <v>122303</v>
      </c>
      <c r="S55" s="32">
        <v>33</v>
      </c>
      <c r="T55" s="33">
        <f t="shared" si="12"/>
        <v>122336</v>
      </c>
      <c r="U55" s="34">
        <v>353715</v>
      </c>
      <c r="V55" s="34">
        <v>2581</v>
      </c>
      <c r="W55" s="31">
        <v>2726</v>
      </c>
      <c r="X55" s="33">
        <f t="shared" si="1"/>
        <v>478632</v>
      </c>
    </row>
    <row r="56" spans="1:24" s="22" customFormat="1" ht="7.5" customHeight="1" x14ac:dyDescent="0.15">
      <c r="A56" s="47"/>
      <c r="B56" s="122"/>
      <c r="C56" s="105"/>
      <c r="D56" s="80" t="s">
        <v>121</v>
      </c>
      <c r="E56" s="76" t="s">
        <v>121</v>
      </c>
      <c r="F56" s="31">
        <v>43929</v>
      </c>
      <c r="G56" s="32">
        <v>6</v>
      </c>
      <c r="H56" s="33">
        <f t="shared" si="25"/>
        <v>43935</v>
      </c>
      <c r="I56" s="34">
        <v>162209</v>
      </c>
      <c r="J56" s="34">
        <v>1194</v>
      </c>
      <c r="K56" s="31">
        <v>4085</v>
      </c>
      <c r="L56" s="33">
        <f t="shared" si="26"/>
        <v>207338</v>
      </c>
      <c r="M56" s="17"/>
      <c r="N56" s="88"/>
      <c r="O56" s="83" t="s">
        <v>37</v>
      </c>
      <c r="P56" s="84"/>
      <c r="Q56" s="85"/>
      <c r="R56" s="39">
        <f>SUM(R43:R46,R52:R55,R49)</f>
        <v>1091311</v>
      </c>
      <c r="S56" s="40">
        <f>SUM(S43:S46,S52:S55,S49)</f>
        <v>217</v>
      </c>
      <c r="T56" s="41">
        <f t="shared" si="12"/>
        <v>1091528</v>
      </c>
      <c r="U56" s="39">
        <f t="shared" ref="U56:W56" si="28">SUM(U43:U46,U52:U55,U49)</f>
        <v>2923742</v>
      </c>
      <c r="V56" s="39">
        <f t="shared" si="28"/>
        <v>28018</v>
      </c>
      <c r="W56" s="39">
        <f t="shared" si="28"/>
        <v>56551</v>
      </c>
      <c r="X56" s="41">
        <f t="shared" si="1"/>
        <v>4043288</v>
      </c>
    </row>
    <row r="57" spans="1:24" s="22" customFormat="1" ht="7.5" customHeight="1" x14ac:dyDescent="0.15">
      <c r="A57" s="47"/>
      <c r="B57" s="122"/>
      <c r="C57" s="105"/>
      <c r="D57" s="81"/>
      <c r="E57" s="76" t="s">
        <v>122</v>
      </c>
      <c r="F57" s="31">
        <v>10979</v>
      </c>
      <c r="G57" s="32">
        <v>3</v>
      </c>
      <c r="H57" s="33">
        <f t="shared" si="25"/>
        <v>10982</v>
      </c>
      <c r="I57" s="34">
        <v>39142</v>
      </c>
      <c r="J57" s="34">
        <v>372</v>
      </c>
      <c r="K57" s="31">
        <v>1567</v>
      </c>
      <c r="L57" s="33">
        <f t="shared" si="26"/>
        <v>50496</v>
      </c>
      <c r="M57" s="17"/>
      <c r="N57" s="86" t="s">
        <v>123</v>
      </c>
      <c r="O57" s="89" t="s">
        <v>124</v>
      </c>
      <c r="P57" s="90"/>
      <c r="Q57" s="91"/>
      <c r="R57" s="31">
        <v>74650</v>
      </c>
      <c r="S57" s="32">
        <v>4</v>
      </c>
      <c r="T57" s="33">
        <f t="shared" si="12"/>
        <v>74654</v>
      </c>
      <c r="U57" s="34">
        <v>166734</v>
      </c>
      <c r="V57" s="34">
        <v>941</v>
      </c>
      <c r="W57" s="31">
        <v>1121</v>
      </c>
      <c r="X57" s="33">
        <f t="shared" si="1"/>
        <v>242329</v>
      </c>
    </row>
    <row r="58" spans="1:24" s="22" customFormat="1" ht="7.5" customHeight="1" x14ac:dyDescent="0.15">
      <c r="A58" s="47"/>
      <c r="B58" s="122"/>
      <c r="C58" s="105"/>
      <c r="D58" s="82"/>
      <c r="E58" s="76" t="s">
        <v>10</v>
      </c>
      <c r="F58" s="45">
        <f>SUM(F56:F57)</f>
        <v>54908</v>
      </c>
      <c r="G58" s="32">
        <f>SUM(G56:G57)</f>
        <v>9</v>
      </c>
      <c r="H58" s="33">
        <f t="shared" si="25"/>
        <v>54917</v>
      </c>
      <c r="I58" s="45">
        <f>SUM(I56:I57)</f>
        <v>201351</v>
      </c>
      <c r="J58" s="45">
        <f>SUM(J56:J57)</f>
        <v>1566</v>
      </c>
      <c r="K58" s="45">
        <f>SUM(K56:K57)</f>
        <v>5652</v>
      </c>
      <c r="L58" s="33">
        <f t="shared" si="26"/>
        <v>257834</v>
      </c>
      <c r="M58" s="17"/>
      <c r="N58" s="87"/>
      <c r="O58" s="115" t="s">
        <v>125</v>
      </c>
      <c r="P58" s="95" t="s">
        <v>126</v>
      </c>
      <c r="Q58" s="94"/>
      <c r="R58" s="31">
        <v>64553</v>
      </c>
      <c r="S58" s="32">
        <v>3</v>
      </c>
      <c r="T58" s="33">
        <f t="shared" si="12"/>
        <v>64556</v>
      </c>
      <c r="U58" s="34">
        <v>140947</v>
      </c>
      <c r="V58" s="34">
        <v>1195</v>
      </c>
      <c r="W58" s="31">
        <v>1168</v>
      </c>
      <c r="X58" s="33">
        <f t="shared" si="1"/>
        <v>206698</v>
      </c>
    </row>
    <row r="59" spans="1:24" ht="7.5" customHeight="1" x14ac:dyDescent="0.15">
      <c r="A59" s="47"/>
      <c r="B59" s="122"/>
      <c r="C59" s="105"/>
      <c r="D59" s="107" t="s">
        <v>127</v>
      </c>
      <c r="E59" s="76" t="s">
        <v>128</v>
      </c>
      <c r="F59" s="31">
        <v>55491</v>
      </c>
      <c r="G59" s="32">
        <v>18</v>
      </c>
      <c r="H59" s="33">
        <f t="shared" si="25"/>
        <v>55509</v>
      </c>
      <c r="I59" s="34">
        <v>191125</v>
      </c>
      <c r="J59" s="34">
        <v>1247</v>
      </c>
      <c r="K59" s="31">
        <v>5457</v>
      </c>
      <c r="L59" s="33">
        <f t="shared" si="26"/>
        <v>247881</v>
      </c>
      <c r="M59" s="17"/>
      <c r="N59" s="87"/>
      <c r="O59" s="105"/>
      <c r="P59" s="95" t="s">
        <v>129</v>
      </c>
      <c r="Q59" s="94"/>
      <c r="R59" s="36">
        <v>23935</v>
      </c>
      <c r="S59" s="37">
        <v>0</v>
      </c>
      <c r="T59" s="33">
        <f>SUM(R59:S59)</f>
        <v>23935</v>
      </c>
      <c r="U59" s="38">
        <v>60016</v>
      </c>
      <c r="V59" s="38">
        <v>411</v>
      </c>
      <c r="W59" s="36">
        <v>393</v>
      </c>
      <c r="X59" s="44">
        <f>SUM(T59:V59)</f>
        <v>84362</v>
      </c>
    </row>
    <row r="60" spans="1:24" ht="7.5" customHeight="1" x14ac:dyDescent="0.15">
      <c r="A60" s="47"/>
      <c r="B60" s="122"/>
      <c r="C60" s="105"/>
      <c r="D60" s="107"/>
      <c r="E60" s="76" t="s">
        <v>130</v>
      </c>
      <c r="F60" s="31">
        <v>25112</v>
      </c>
      <c r="G60" s="32">
        <v>6</v>
      </c>
      <c r="H60" s="33">
        <f t="shared" si="25"/>
        <v>25118</v>
      </c>
      <c r="I60" s="34">
        <v>98336</v>
      </c>
      <c r="J60" s="34">
        <v>449</v>
      </c>
      <c r="K60" s="31">
        <v>1605</v>
      </c>
      <c r="L60" s="33">
        <f t="shared" si="26"/>
        <v>123903</v>
      </c>
      <c r="M60" s="17"/>
      <c r="N60" s="87"/>
      <c r="O60" s="106"/>
      <c r="P60" s="95" t="s">
        <v>10</v>
      </c>
      <c r="Q60" s="94"/>
      <c r="R60" s="36">
        <f>SUM(R58:R59)</f>
        <v>88488</v>
      </c>
      <c r="S60" s="37">
        <f>SUM(S58:S59)</f>
        <v>3</v>
      </c>
      <c r="T60" s="33">
        <f>SUM(R60:S60)</f>
        <v>88491</v>
      </c>
      <c r="U60" s="38">
        <f t="shared" ref="U60:W60" si="29">SUM(U58:U59)</f>
        <v>200963</v>
      </c>
      <c r="V60" s="38">
        <f t="shared" si="29"/>
        <v>1606</v>
      </c>
      <c r="W60" s="36">
        <f t="shared" si="29"/>
        <v>1561</v>
      </c>
      <c r="X60" s="44">
        <f>SUM(T60:V60)</f>
        <v>291060</v>
      </c>
    </row>
    <row r="61" spans="1:24" ht="7.5" customHeight="1" x14ac:dyDescent="0.15">
      <c r="A61" s="47"/>
      <c r="B61" s="122"/>
      <c r="C61" s="105"/>
      <c r="D61" s="107"/>
      <c r="E61" s="76" t="s">
        <v>10</v>
      </c>
      <c r="F61" s="45">
        <f>SUM(F59:F60)</f>
        <v>80603</v>
      </c>
      <c r="G61" s="32">
        <f>SUM(G59:G60)</f>
        <v>24</v>
      </c>
      <c r="H61" s="33">
        <f t="shared" si="25"/>
        <v>80627</v>
      </c>
      <c r="I61" s="31">
        <f>SUM(I59:I60)</f>
        <v>289461</v>
      </c>
      <c r="J61" s="31">
        <f>SUM(J59:J60)</f>
        <v>1696</v>
      </c>
      <c r="K61" s="31">
        <f>SUM(K59:K60)</f>
        <v>7062</v>
      </c>
      <c r="L61" s="33">
        <f t="shared" si="26"/>
        <v>371784</v>
      </c>
      <c r="M61" s="17"/>
      <c r="N61" s="87"/>
      <c r="O61" s="104" t="s">
        <v>131</v>
      </c>
      <c r="P61" s="95" t="s">
        <v>132</v>
      </c>
      <c r="Q61" s="94"/>
      <c r="R61" s="36">
        <v>137844</v>
      </c>
      <c r="S61" s="37">
        <v>37</v>
      </c>
      <c r="T61" s="33">
        <f>SUM(R61:S61)</f>
        <v>137881</v>
      </c>
      <c r="U61" s="38">
        <v>343560</v>
      </c>
      <c r="V61" s="38">
        <v>2445</v>
      </c>
      <c r="W61" s="36">
        <v>3522</v>
      </c>
      <c r="X61" s="44">
        <f>SUM(T61:V61)</f>
        <v>483886</v>
      </c>
    </row>
    <row r="62" spans="1:24" ht="7.5" customHeight="1" x14ac:dyDescent="0.15">
      <c r="A62" s="47"/>
      <c r="B62" s="122"/>
      <c r="C62" s="106"/>
      <c r="D62" s="99" t="s">
        <v>133</v>
      </c>
      <c r="E62" s="100"/>
      <c r="F62" s="31">
        <v>99187</v>
      </c>
      <c r="G62" s="32">
        <v>16</v>
      </c>
      <c r="H62" s="33">
        <f t="shared" si="25"/>
        <v>99203</v>
      </c>
      <c r="I62" s="34">
        <v>303932</v>
      </c>
      <c r="J62" s="34">
        <v>1588</v>
      </c>
      <c r="K62" s="31">
        <v>2596</v>
      </c>
      <c r="L62" s="33">
        <f t="shared" si="26"/>
        <v>404723</v>
      </c>
      <c r="M62" s="17"/>
      <c r="N62" s="87"/>
      <c r="O62" s="105"/>
      <c r="P62" s="95" t="s">
        <v>134</v>
      </c>
      <c r="Q62" s="94"/>
      <c r="R62" s="36">
        <v>57170</v>
      </c>
      <c r="S62" s="37">
        <v>12</v>
      </c>
      <c r="T62" s="33">
        <f>SUM(R62:S62)</f>
        <v>57182</v>
      </c>
      <c r="U62" s="38">
        <v>187867</v>
      </c>
      <c r="V62" s="38">
        <v>909</v>
      </c>
      <c r="W62" s="36">
        <v>1235</v>
      </c>
      <c r="X62" s="44">
        <f>SUM(T62:V62)</f>
        <v>245958</v>
      </c>
    </row>
    <row r="63" spans="1:24" ht="7.5" customHeight="1" x14ac:dyDescent="0.15">
      <c r="A63" s="47"/>
      <c r="B63" s="122"/>
      <c r="C63" s="104" t="s">
        <v>135</v>
      </c>
      <c r="D63" s="96" t="s">
        <v>136</v>
      </c>
      <c r="E63" s="75" t="s">
        <v>137</v>
      </c>
      <c r="F63" s="31">
        <v>96378</v>
      </c>
      <c r="G63" s="32">
        <v>15</v>
      </c>
      <c r="H63" s="33">
        <f t="shared" si="25"/>
        <v>96393</v>
      </c>
      <c r="I63" s="34">
        <v>270852</v>
      </c>
      <c r="J63" s="34">
        <v>1621</v>
      </c>
      <c r="K63" s="31">
        <v>4900</v>
      </c>
      <c r="L63" s="33">
        <f t="shared" si="26"/>
        <v>368866</v>
      </c>
      <c r="M63" s="17"/>
      <c r="N63" s="87"/>
      <c r="O63" s="106"/>
      <c r="P63" s="95" t="s">
        <v>10</v>
      </c>
      <c r="Q63" s="94"/>
      <c r="R63" s="31">
        <f>SUM(R61:R62)</f>
        <v>195014</v>
      </c>
      <c r="S63" s="32">
        <f>SUM(S61:S62)</f>
        <v>49</v>
      </c>
      <c r="T63" s="33">
        <f t="shared" si="12"/>
        <v>195063</v>
      </c>
      <c r="U63" s="34">
        <f t="shared" ref="U63:W63" si="30">SUM(U61:U62)</f>
        <v>531427</v>
      </c>
      <c r="V63" s="34">
        <f t="shared" si="30"/>
        <v>3354</v>
      </c>
      <c r="W63" s="31">
        <f t="shared" si="30"/>
        <v>4757</v>
      </c>
      <c r="X63" s="33">
        <f t="shared" si="1"/>
        <v>729844</v>
      </c>
    </row>
    <row r="64" spans="1:24" ht="7.5" customHeight="1" x14ac:dyDescent="0.15">
      <c r="A64" s="47"/>
      <c r="B64" s="122"/>
      <c r="C64" s="105"/>
      <c r="D64" s="110"/>
      <c r="E64" s="75" t="s">
        <v>138</v>
      </c>
      <c r="F64" s="31">
        <v>32444</v>
      </c>
      <c r="G64" s="32">
        <v>1</v>
      </c>
      <c r="H64" s="33">
        <f t="shared" si="25"/>
        <v>32445</v>
      </c>
      <c r="I64" s="34">
        <v>68817</v>
      </c>
      <c r="J64" s="34">
        <v>392</v>
      </c>
      <c r="K64" s="31">
        <v>1188</v>
      </c>
      <c r="L64" s="33">
        <f t="shared" si="26"/>
        <v>101654</v>
      </c>
      <c r="M64" s="17"/>
      <c r="N64" s="87"/>
      <c r="O64" s="104" t="s">
        <v>139</v>
      </c>
      <c r="P64" s="95" t="s">
        <v>123</v>
      </c>
      <c r="Q64" s="94"/>
      <c r="R64" s="31">
        <v>124729</v>
      </c>
      <c r="S64" s="32">
        <v>24</v>
      </c>
      <c r="T64" s="33">
        <f t="shared" si="12"/>
        <v>124753</v>
      </c>
      <c r="U64" s="34">
        <v>396879</v>
      </c>
      <c r="V64" s="34">
        <v>2421</v>
      </c>
      <c r="W64" s="31">
        <v>5671</v>
      </c>
      <c r="X64" s="44">
        <f t="shared" si="1"/>
        <v>524053</v>
      </c>
    </row>
    <row r="65" spans="1:24" ht="7.5" customHeight="1" x14ac:dyDescent="0.15">
      <c r="A65" s="47"/>
      <c r="B65" s="122"/>
      <c r="C65" s="105"/>
      <c r="D65" s="110"/>
      <c r="E65" s="76" t="s">
        <v>10</v>
      </c>
      <c r="F65" s="45">
        <f>SUM(F63:F64)</f>
        <v>128822</v>
      </c>
      <c r="G65" s="32">
        <f>SUM(G63:G64)</f>
        <v>16</v>
      </c>
      <c r="H65" s="33">
        <f t="shared" si="25"/>
        <v>128838</v>
      </c>
      <c r="I65" s="31">
        <f>SUM(I63:I64)</f>
        <v>339669</v>
      </c>
      <c r="J65" s="31">
        <f>SUM(J63:J64)</f>
        <v>2013</v>
      </c>
      <c r="K65" s="31">
        <f>SUM(K63:K64)</f>
        <v>6088</v>
      </c>
      <c r="L65" s="33">
        <f t="shared" si="26"/>
        <v>470520</v>
      </c>
      <c r="M65" s="17"/>
      <c r="N65" s="87"/>
      <c r="O65" s="106"/>
      <c r="P65" s="95" t="s">
        <v>140</v>
      </c>
      <c r="Q65" s="94"/>
      <c r="R65" s="31">
        <v>75923</v>
      </c>
      <c r="S65" s="32">
        <v>14</v>
      </c>
      <c r="T65" s="33">
        <f t="shared" si="12"/>
        <v>75937</v>
      </c>
      <c r="U65" s="34">
        <v>228124</v>
      </c>
      <c r="V65" s="34">
        <v>1208</v>
      </c>
      <c r="W65" s="31">
        <v>1750</v>
      </c>
      <c r="X65" s="33">
        <f t="shared" si="1"/>
        <v>305269</v>
      </c>
    </row>
    <row r="66" spans="1:24" ht="7.5" customHeight="1" x14ac:dyDescent="0.15">
      <c r="A66" s="47"/>
      <c r="B66" s="122"/>
      <c r="C66" s="105"/>
      <c r="D66" s="96" t="s">
        <v>141</v>
      </c>
      <c r="E66" s="76" t="s">
        <v>142</v>
      </c>
      <c r="F66" s="31">
        <v>23380</v>
      </c>
      <c r="G66" s="32">
        <v>2</v>
      </c>
      <c r="H66" s="33">
        <f t="shared" ref="H66:H72" si="31">SUM(F66:G66)</f>
        <v>23382</v>
      </c>
      <c r="I66" s="34">
        <v>83724</v>
      </c>
      <c r="J66" s="34">
        <v>504</v>
      </c>
      <c r="K66" s="31">
        <v>2087</v>
      </c>
      <c r="L66" s="33">
        <f t="shared" ref="L66:L72" si="32">SUM(H66:J66)</f>
        <v>107610</v>
      </c>
      <c r="M66" s="17"/>
      <c r="N66" s="87"/>
      <c r="O66" s="104" t="s">
        <v>143</v>
      </c>
      <c r="P66" s="95" t="s">
        <v>144</v>
      </c>
      <c r="Q66" s="94"/>
      <c r="R66" s="31">
        <v>107688</v>
      </c>
      <c r="S66" s="32">
        <v>10</v>
      </c>
      <c r="T66" s="33">
        <f t="shared" si="12"/>
        <v>107698</v>
      </c>
      <c r="U66" s="34">
        <v>298116</v>
      </c>
      <c r="V66" s="34">
        <v>1645</v>
      </c>
      <c r="W66" s="31">
        <v>1971</v>
      </c>
      <c r="X66" s="33">
        <f t="shared" si="1"/>
        <v>407459</v>
      </c>
    </row>
    <row r="67" spans="1:24" ht="7.5" customHeight="1" x14ac:dyDescent="0.15">
      <c r="A67" s="47"/>
      <c r="B67" s="122"/>
      <c r="C67" s="105"/>
      <c r="D67" s="97"/>
      <c r="E67" s="76" t="s">
        <v>145</v>
      </c>
      <c r="F67" s="31">
        <v>10001</v>
      </c>
      <c r="G67" s="32">
        <v>0</v>
      </c>
      <c r="H67" s="33">
        <f t="shared" si="31"/>
        <v>10001</v>
      </c>
      <c r="I67" s="34">
        <v>25747</v>
      </c>
      <c r="J67" s="34">
        <v>221</v>
      </c>
      <c r="K67" s="31">
        <v>1602</v>
      </c>
      <c r="L67" s="33">
        <f t="shared" si="32"/>
        <v>35969</v>
      </c>
      <c r="M67" s="17"/>
      <c r="N67" s="87"/>
      <c r="O67" s="105"/>
      <c r="P67" s="95" t="s">
        <v>146</v>
      </c>
      <c r="Q67" s="94"/>
      <c r="R67" s="36">
        <v>20568</v>
      </c>
      <c r="S67" s="37">
        <v>0</v>
      </c>
      <c r="T67" s="33">
        <f t="shared" si="12"/>
        <v>20568</v>
      </c>
      <c r="U67" s="38">
        <v>66756</v>
      </c>
      <c r="V67" s="38">
        <v>362</v>
      </c>
      <c r="W67" s="36">
        <v>540</v>
      </c>
      <c r="X67" s="33">
        <f t="shared" si="1"/>
        <v>87686</v>
      </c>
    </row>
    <row r="68" spans="1:24" ht="7.5" customHeight="1" x14ac:dyDescent="0.15">
      <c r="A68" s="47"/>
      <c r="B68" s="122"/>
      <c r="C68" s="105"/>
      <c r="D68" s="97"/>
      <c r="E68" s="76" t="s">
        <v>147</v>
      </c>
      <c r="F68" s="31">
        <v>14897</v>
      </c>
      <c r="G68" s="32">
        <v>0</v>
      </c>
      <c r="H68" s="33">
        <f t="shared" si="31"/>
        <v>14897</v>
      </c>
      <c r="I68" s="34">
        <v>49943</v>
      </c>
      <c r="J68" s="34">
        <v>435</v>
      </c>
      <c r="K68" s="31">
        <v>2054</v>
      </c>
      <c r="L68" s="33">
        <f t="shared" si="32"/>
        <v>65275</v>
      </c>
      <c r="M68" s="17"/>
      <c r="N68" s="87"/>
      <c r="O68" s="106"/>
      <c r="P68" s="95" t="s">
        <v>10</v>
      </c>
      <c r="Q68" s="94"/>
      <c r="R68" s="31">
        <f>SUM(R66:R67)</f>
        <v>128256</v>
      </c>
      <c r="S68" s="32">
        <f>SUM(S66:S67)</f>
        <v>10</v>
      </c>
      <c r="T68" s="33">
        <f t="shared" si="12"/>
        <v>128266</v>
      </c>
      <c r="U68" s="34">
        <f>SUM(U66:U67)</f>
        <v>364872</v>
      </c>
      <c r="V68" s="34">
        <f>SUM(V66:V67)</f>
        <v>2007</v>
      </c>
      <c r="W68" s="31">
        <f>SUM(W66:W67)</f>
        <v>2511</v>
      </c>
      <c r="X68" s="33">
        <f t="shared" si="1"/>
        <v>495145</v>
      </c>
    </row>
    <row r="69" spans="1:24" ht="7.5" customHeight="1" x14ac:dyDescent="0.15">
      <c r="A69" s="47"/>
      <c r="B69" s="122"/>
      <c r="C69" s="105"/>
      <c r="D69" s="98"/>
      <c r="E69" s="76" t="s">
        <v>10</v>
      </c>
      <c r="F69" s="45">
        <f>SUM(F66:F68)</f>
        <v>48278</v>
      </c>
      <c r="G69" s="32">
        <f>SUM(G66:G68)</f>
        <v>2</v>
      </c>
      <c r="H69" s="33">
        <f t="shared" si="31"/>
        <v>48280</v>
      </c>
      <c r="I69" s="31">
        <f t="shared" ref="I69:K69" si="33">SUM(I66:I68)</f>
        <v>159414</v>
      </c>
      <c r="J69" s="31">
        <f t="shared" si="33"/>
        <v>1160</v>
      </c>
      <c r="K69" s="31">
        <f t="shared" si="33"/>
        <v>5743</v>
      </c>
      <c r="L69" s="33">
        <f t="shared" si="32"/>
        <v>208854</v>
      </c>
      <c r="M69" s="17"/>
      <c r="N69" s="88"/>
      <c r="O69" s="83" t="s">
        <v>37</v>
      </c>
      <c r="P69" s="84"/>
      <c r="Q69" s="85"/>
      <c r="R69" s="39">
        <f>SUM(R57,R63:R65,R68,R60)</f>
        <v>687060</v>
      </c>
      <c r="S69" s="40">
        <f>SUM(S57,S63:S65,S68,S60)</f>
        <v>104</v>
      </c>
      <c r="T69" s="41">
        <f t="shared" si="12"/>
        <v>687164</v>
      </c>
      <c r="U69" s="39">
        <f t="shared" ref="U69:W69" si="34">SUM(U57,U63:U65,U68,U60)</f>
        <v>1888999</v>
      </c>
      <c r="V69" s="39">
        <f t="shared" si="34"/>
        <v>11537</v>
      </c>
      <c r="W69" s="39">
        <f t="shared" si="34"/>
        <v>17371</v>
      </c>
      <c r="X69" s="41">
        <f t="shared" si="1"/>
        <v>2587700</v>
      </c>
    </row>
    <row r="70" spans="1:24" ht="7.5" customHeight="1" x14ac:dyDescent="0.15">
      <c r="A70" s="47"/>
      <c r="B70" s="122"/>
      <c r="C70" s="105"/>
      <c r="D70" s="80" t="s">
        <v>148</v>
      </c>
      <c r="E70" s="76" t="s">
        <v>211</v>
      </c>
      <c r="F70" s="31">
        <v>76866</v>
      </c>
      <c r="G70" s="32">
        <v>7</v>
      </c>
      <c r="H70" s="33">
        <f t="shared" si="31"/>
        <v>76873</v>
      </c>
      <c r="I70" s="34">
        <v>175667</v>
      </c>
      <c r="J70" s="34">
        <v>1040</v>
      </c>
      <c r="K70" s="31">
        <v>1292</v>
      </c>
      <c r="L70" s="33">
        <f t="shared" si="32"/>
        <v>253580</v>
      </c>
      <c r="M70" s="17"/>
      <c r="N70" s="86" t="s">
        <v>150</v>
      </c>
      <c r="O70" s="89" t="s">
        <v>151</v>
      </c>
      <c r="P70" s="90"/>
      <c r="Q70" s="91"/>
      <c r="R70" s="36">
        <v>89839</v>
      </c>
      <c r="S70" s="37">
        <v>15</v>
      </c>
      <c r="T70" s="44">
        <f t="shared" si="12"/>
        <v>89854</v>
      </c>
      <c r="U70" s="38">
        <v>210261</v>
      </c>
      <c r="V70" s="38">
        <v>1103</v>
      </c>
      <c r="W70" s="36">
        <v>1635</v>
      </c>
      <c r="X70" s="44">
        <f t="shared" si="1"/>
        <v>301218</v>
      </c>
    </row>
    <row r="71" spans="1:24" ht="7.5" customHeight="1" x14ac:dyDescent="0.15">
      <c r="A71" s="47"/>
      <c r="B71" s="122"/>
      <c r="C71" s="105"/>
      <c r="D71" s="81"/>
      <c r="E71" s="76" t="s">
        <v>152</v>
      </c>
      <c r="F71" s="31">
        <v>20006</v>
      </c>
      <c r="G71" s="32">
        <v>0</v>
      </c>
      <c r="H71" s="33">
        <f t="shared" si="31"/>
        <v>20006</v>
      </c>
      <c r="I71" s="34">
        <v>57917</v>
      </c>
      <c r="J71" s="34">
        <v>329</v>
      </c>
      <c r="K71" s="31">
        <v>686</v>
      </c>
      <c r="L71" s="33">
        <f t="shared" si="32"/>
        <v>78252</v>
      </c>
      <c r="M71" s="11"/>
      <c r="N71" s="87"/>
      <c r="O71" s="115" t="s">
        <v>153</v>
      </c>
      <c r="P71" s="95" t="s">
        <v>154</v>
      </c>
      <c r="Q71" s="94"/>
      <c r="R71" s="31">
        <v>70901</v>
      </c>
      <c r="S71" s="32">
        <v>17</v>
      </c>
      <c r="T71" s="33">
        <f t="shared" si="12"/>
        <v>70918</v>
      </c>
      <c r="U71" s="34">
        <v>173123</v>
      </c>
      <c r="V71" s="34">
        <v>1131</v>
      </c>
      <c r="W71" s="31">
        <v>1403</v>
      </c>
      <c r="X71" s="33">
        <f t="shared" si="1"/>
        <v>245172</v>
      </c>
    </row>
    <row r="72" spans="1:24" ht="7.5" customHeight="1" x14ac:dyDescent="0.15">
      <c r="A72" s="47"/>
      <c r="B72" s="122"/>
      <c r="C72" s="105"/>
      <c r="D72" s="82"/>
      <c r="E72" s="76" t="s">
        <v>10</v>
      </c>
      <c r="F72" s="45">
        <f>SUM(F70:F71)</f>
        <v>96872</v>
      </c>
      <c r="G72" s="32">
        <f>SUM(G70:G71)</f>
        <v>7</v>
      </c>
      <c r="H72" s="33">
        <f t="shared" si="31"/>
        <v>96879</v>
      </c>
      <c r="I72" s="31">
        <f>SUM(I70:I71)</f>
        <v>233584</v>
      </c>
      <c r="J72" s="31">
        <f>SUM(J70:J71)</f>
        <v>1369</v>
      </c>
      <c r="K72" s="31">
        <f>SUM(K70:K71)</f>
        <v>1978</v>
      </c>
      <c r="L72" s="33">
        <f t="shared" si="32"/>
        <v>331832</v>
      </c>
      <c r="M72" s="11"/>
      <c r="N72" s="87"/>
      <c r="O72" s="105"/>
      <c r="P72" s="95" t="s">
        <v>155</v>
      </c>
      <c r="Q72" s="94"/>
      <c r="R72" s="36">
        <v>29142</v>
      </c>
      <c r="S72" s="37">
        <v>9</v>
      </c>
      <c r="T72" s="33">
        <f t="shared" si="12"/>
        <v>29151</v>
      </c>
      <c r="U72" s="38">
        <v>104463</v>
      </c>
      <c r="V72" s="38">
        <v>674</v>
      </c>
      <c r="W72" s="36">
        <v>1193</v>
      </c>
      <c r="X72" s="44">
        <f t="shared" ref="X72:X73" si="35">SUM(T72:V72)</f>
        <v>134288</v>
      </c>
    </row>
    <row r="73" spans="1:24" ht="7.5" customHeight="1" x14ac:dyDescent="0.15">
      <c r="A73" s="47"/>
      <c r="B73" s="122"/>
      <c r="C73" s="105"/>
      <c r="D73" s="96" t="s">
        <v>156</v>
      </c>
      <c r="E73" s="76" t="s">
        <v>156</v>
      </c>
      <c r="F73" s="31">
        <v>13635</v>
      </c>
      <c r="G73" s="32">
        <v>1</v>
      </c>
      <c r="H73" s="33">
        <f t="shared" si="25"/>
        <v>13636</v>
      </c>
      <c r="I73" s="34">
        <v>51738</v>
      </c>
      <c r="J73" s="34">
        <v>276</v>
      </c>
      <c r="K73" s="31">
        <v>955</v>
      </c>
      <c r="L73" s="33">
        <f t="shared" si="26"/>
        <v>65650</v>
      </c>
      <c r="M73" s="11"/>
      <c r="N73" s="87"/>
      <c r="O73" s="106"/>
      <c r="P73" s="95" t="s">
        <v>10</v>
      </c>
      <c r="Q73" s="94"/>
      <c r="R73" s="36">
        <f>SUM(R71:R72)</f>
        <v>100043</v>
      </c>
      <c r="S73" s="37">
        <f>SUM(S71:S72)</f>
        <v>26</v>
      </c>
      <c r="T73" s="33">
        <f t="shared" si="12"/>
        <v>100069</v>
      </c>
      <c r="U73" s="38">
        <f t="shared" ref="U73:W73" si="36">SUM(U71:U72)</f>
        <v>277586</v>
      </c>
      <c r="V73" s="38">
        <f t="shared" si="36"/>
        <v>1805</v>
      </c>
      <c r="W73" s="36">
        <f t="shared" si="36"/>
        <v>2596</v>
      </c>
      <c r="X73" s="44">
        <f t="shared" si="35"/>
        <v>379460</v>
      </c>
    </row>
    <row r="74" spans="1:24" ht="7.5" customHeight="1" x14ac:dyDescent="0.15">
      <c r="A74" s="47"/>
      <c r="B74" s="122"/>
      <c r="C74" s="105"/>
      <c r="D74" s="97"/>
      <c r="E74" s="76" t="s">
        <v>157</v>
      </c>
      <c r="F74" s="31">
        <v>17155</v>
      </c>
      <c r="G74" s="32">
        <v>1</v>
      </c>
      <c r="H74" s="33">
        <f t="shared" si="25"/>
        <v>17156</v>
      </c>
      <c r="I74" s="34">
        <v>62826</v>
      </c>
      <c r="J74" s="34">
        <v>428</v>
      </c>
      <c r="K74" s="31">
        <v>1677</v>
      </c>
      <c r="L74" s="33">
        <f t="shared" si="26"/>
        <v>80410</v>
      </c>
      <c r="M74" s="11"/>
      <c r="N74" s="87"/>
      <c r="O74" s="92" t="s">
        <v>158</v>
      </c>
      <c r="P74" s="93"/>
      <c r="Q74" s="94"/>
      <c r="R74" s="31">
        <v>150674</v>
      </c>
      <c r="S74" s="32">
        <v>23</v>
      </c>
      <c r="T74" s="33">
        <f t="shared" si="12"/>
        <v>150697</v>
      </c>
      <c r="U74" s="34">
        <v>368511</v>
      </c>
      <c r="V74" s="34">
        <v>2689</v>
      </c>
      <c r="W74" s="31">
        <v>3300</v>
      </c>
      <c r="X74" s="33">
        <f t="shared" si="1"/>
        <v>521897</v>
      </c>
    </row>
    <row r="75" spans="1:24" ht="7.5" customHeight="1" x14ac:dyDescent="0.15">
      <c r="A75" s="47"/>
      <c r="B75" s="122"/>
      <c r="C75" s="105"/>
      <c r="D75" s="97"/>
      <c r="E75" s="76" t="s">
        <v>159</v>
      </c>
      <c r="F75" s="50">
        <v>12640</v>
      </c>
      <c r="G75" s="51">
        <v>3</v>
      </c>
      <c r="H75" s="33">
        <f t="shared" si="25"/>
        <v>12643</v>
      </c>
      <c r="I75" s="53">
        <v>41314</v>
      </c>
      <c r="J75" s="53">
        <v>397</v>
      </c>
      <c r="K75" s="50">
        <v>1812</v>
      </c>
      <c r="L75" s="33">
        <f t="shared" si="26"/>
        <v>54354</v>
      </c>
      <c r="M75" s="11"/>
      <c r="N75" s="87"/>
      <c r="O75" s="92" t="s">
        <v>160</v>
      </c>
      <c r="P75" s="93"/>
      <c r="Q75" s="94"/>
      <c r="R75" s="31">
        <v>97477</v>
      </c>
      <c r="S75" s="32">
        <v>26</v>
      </c>
      <c r="T75" s="33">
        <f t="shared" si="12"/>
        <v>97503</v>
      </c>
      <c r="U75" s="34">
        <v>203702</v>
      </c>
      <c r="V75" s="34">
        <v>1204</v>
      </c>
      <c r="W75" s="31">
        <v>1510</v>
      </c>
      <c r="X75" s="33">
        <f t="shared" si="1"/>
        <v>302409</v>
      </c>
    </row>
    <row r="76" spans="1:24" ht="7.5" customHeight="1" x14ac:dyDescent="0.15">
      <c r="A76" s="47"/>
      <c r="B76" s="122"/>
      <c r="C76" s="106"/>
      <c r="D76" s="98"/>
      <c r="E76" s="76" t="s">
        <v>10</v>
      </c>
      <c r="F76" s="45">
        <f>SUM(F73:F75)</f>
        <v>43430</v>
      </c>
      <c r="G76" s="32">
        <f>SUM(G73:G75)</f>
        <v>5</v>
      </c>
      <c r="H76" s="33">
        <f t="shared" si="25"/>
        <v>43435</v>
      </c>
      <c r="I76" s="31">
        <f t="shared" ref="I76:K76" si="37">SUM(I73:I75)</f>
        <v>155878</v>
      </c>
      <c r="J76" s="31">
        <f t="shared" si="37"/>
        <v>1101</v>
      </c>
      <c r="K76" s="31">
        <f t="shared" si="37"/>
        <v>4444</v>
      </c>
      <c r="L76" s="33">
        <f t="shared" si="26"/>
        <v>200414</v>
      </c>
      <c r="M76" s="11"/>
      <c r="N76" s="88"/>
      <c r="O76" s="83" t="s">
        <v>37</v>
      </c>
      <c r="P76" s="84"/>
      <c r="Q76" s="85"/>
      <c r="R76" s="39">
        <f>SUM(R73:R75,R70)</f>
        <v>438033</v>
      </c>
      <c r="S76" s="42">
        <f>SUM(S73:S75,S70)</f>
        <v>90</v>
      </c>
      <c r="T76" s="41">
        <f t="shared" si="12"/>
        <v>438123</v>
      </c>
      <c r="U76" s="43">
        <f t="shared" ref="U76:W76" si="38">SUM(U73:U75,U70)</f>
        <v>1060060</v>
      </c>
      <c r="V76" s="43">
        <f t="shared" si="38"/>
        <v>6801</v>
      </c>
      <c r="W76" s="39">
        <f t="shared" si="38"/>
        <v>9041</v>
      </c>
      <c r="X76" s="41">
        <f t="shared" si="1"/>
        <v>1504984</v>
      </c>
    </row>
    <row r="77" spans="1:24" ht="7.5" customHeight="1" x14ac:dyDescent="0.15">
      <c r="A77" s="47"/>
      <c r="B77" s="122"/>
      <c r="C77" s="104" t="s">
        <v>161</v>
      </c>
      <c r="D77" s="107" t="s">
        <v>162</v>
      </c>
      <c r="E77" s="76" t="s">
        <v>163</v>
      </c>
      <c r="F77" s="50">
        <v>41636</v>
      </c>
      <c r="G77" s="51">
        <v>16</v>
      </c>
      <c r="H77" s="52">
        <f>SUM(F77:G77)</f>
        <v>41652</v>
      </c>
      <c r="I77" s="53">
        <v>39679</v>
      </c>
      <c r="J77" s="53">
        <v>1494</v>
      </c>
      <c r="K77" s="50">
        <v>6652</v>
      </c>
      <c r="L77" s="52">
        <f>SUM(H77:J77)</f>
        <v>82825</v>
      </c>
      <c r="M77" s="11"/>
      <c r="N77" s="86" t="s">
        <v>164</v>
      </c>
      <c r="O77" s="108" t="s">
        <v>165</v>
      </c>
      <c r="P77" s="109" t="s">
        <v>166</v>
      </c>
      <c r="Q77" s="91"/>
      <c r="R77" s="18">
        <v>104343</v>
      </c>
      <c r="S77" s="19">
        <v>6</v>
      </c>
      <c r="T77" s="20">
        <f t="shared" si="12"/>
        <v>104349</v>
      </c>
      <c r="U77" s="21">
        <v>378152</v>
      </c>
      <c r="V77" s="21">
        <v>2367</v>
      </c>
      <c r="W77" s="18">
        <v>8327</v>
      </c>
      <c r="X77" s="20">
        <f t="shared" si="1"/>
        <v>484868</v>
      </c>
    </row>
    <row r="78" spans="1:24" ht="7.5" customHeight="1" x14ac:dyDescent="0.15">
      <c r="A78" s="47"/>
      <c r="B78" s="122"/>
      <c r="C78" s="105"/>
      <c r="D78" s="107"/>
      <c r="E78" s="76" t="s">
        <v>167</v>
      </c>
      <c r="F78" s="50">
        <v>12712</v>
      </c>
      <c r="G78" s="51">
        <v>5</v>
      </c>
      <c r="H78" s="52">
        <f>SUM(F78:G78)</f>
        <v>12717</v>
      </c>
      <c r="I78" s="53">
        <v>14290</v>
      </c>
      <c r="J78" s="53">
        <v>437</v>
      </c>
      <c r="K78" s="50">
        <v>1924</v>
      </c>
      <c r="L78" s="52">
        <f>SUM(H78:J78)</f>
        <v>27444</v>
      </c>
      <c r="M78" s="11"/>
      <c r="N78" s="87"/>
      <c r="O78" s="105"/>
      <c r="P78" s="95" t="s">
        <v>168</v>
      </c>
      <c r="Q78" s="94"/>
      <c r="R78" s="31">
        <v>79546</v>
      </c>
      <c r="S78" s="32">
        <v>8</v>
      </c>
      <c r="T78" s="33">
        <f t="shared" si="12"/>
        <v>79554</v>
      </c>
      <c r="U78" s="34">
        <v>285410</v>
      </c>
      <c r="V78" s="34">
        <v>1408</v>
      </c>
      <c r="W78" s="31">
        <v>2719</v>
      </c>
      <c r="X78" s="33">
        <f t="shared" ref="X78:X88" si="39">SUM(T78:V78)</f>
        <v>366372</v>
      </c>
    </row>
    <row r="79" spans="1:24" ht="7.5" customHeight="1" x14ac:dyDescent="0.15">
      <c r="A79" s="47"/>
      <c r="B79" s="122"/>
      <c r="C79" s="105"/>
      <c r="D79" s="107"/>
      <c r="E79" s="76" t="s">
        <v>10</v>
      </c>
      <c r="F79" s="45">
        <f>SUM(F77:F78)</f>
        <v>54348</v>
      </c>
      <c r="G79" s="32">
        <f>SUM(G77:G78)</f>
        <v>21</v>
      </c>
      <c r="H79" s="33">
        <f>SUM(F79:G79)</f>
        <v>54369</v>
      </c>
      <c r="I79" s="45">
        <f>SUM(I77:I78)</f>
        <v>53969</v>
      </c>
      <c r="J79" s="45">
        <f>SUM(J77:J78)</f>
        <v>1931</v>
      </c>
      <c r="K79" s="45">
        <f>SUM(K77:K78)</f>
        <v>8576</v>
      </c>
      <c r="L79" s="52">
        <f>SUM(H79:J79)</f>
        <v>110269</v>
      </c>
      <c r="M79" s="11"/>
      <c r="N79" s="87"/>
      <c r="O79" s="105"/>
      <c r="P79" s="95" t="s">
        <v>169</v>
      </c>
      <c r="Q79" s="94"/>
      <c r="R79" s="31">
        <v>91963</v>
      </c>
      <c r="S79" s="32">
        <v>6</v>
      </c>
      <c r="T79" s="33">
        <f t="shared" si="12"/>
        <v>91969</v>
      </c>
      <c r="U79" s="34">
        <v>249582</v>
      </c>
      <c r="V79" s="34">
        <v>1197</v>
      </c>
      <c r="W79" s="31">
        <v>1826</v>
      </c>
      <c r="X79" s="33">
        <f t="shared" si="39"/>
        <v>342748</v>
      </c>
    </row>
    <row r="80" spans="1:24" ht="7.5" customHeight="1" x14ac:dyDescent="0.15">
      <c r="A80" s="47"/>
      <c r="B80" s="122"/>
      <c r="C80" s="105"/>
      <c r="D80" s="96" t="s">
        <v>170</v>
      </c>
      <c r="E80" s="76" t="s">
        <v>170</v>
      </c>
      <c r="F80" s="31">
        <v>35558</v>
      </c>
      <c r="G80" s="32">
        <v>7</v>
      </c>
      <c r="H80" s="33">
        <f t="shared" si="25"/>
        <v>35565</v>
      </c>
      <c r="I80" s="34">
        <v>43482</v>
      </c>
      <c r="J80" s="34">
        <v>1093</v>
      </c>
      <c r="K80" s="31">
        <v>5506</v>
      </c>
      <c r="L80" s="33">
        <f t="shared" si="26"/>
        <v>80140</v>
      </c>
      <c r="M80" s="11"/>
      <c r="N80" s="87"/>
      <c r="O80" s="106"/>
      <c r="P80" s="95" t="s">
        <v>171</v>
      </c>
      <c r="Q80" s="94"/>
      <c r="R80" s="31">
        <v>43574</v>
      </c>
      <c r="S80" s="32">
        <v>3</v>
      </c>
      <c r="T80" s="33">
        <f t="shared" si="12"/>
        <v>43577</v>
      </c>
      <c r="U80" s="34">
        <v>126998</v>
      </c>
      <c r="V80" s="34">
        <v>529</v>
      </c>
      <c r="W80" s="31">
        <v>868</v>
      </c>
      <c r="X80" s="33">
        <f t="shared" si="39"/>
        <v>171104</v>
      </c>
    </row>
    <row r="81" spans="1:24" ht="7.5" customHeight="1" x14ac:dyDescent="0.15">
      <c r="A81" s="47"/>
      <c r="B81" s="122"/>
      <c r="C81" s="105"/>
      <c r="D81" s="97"/>
      <c r="E81" s="76" t="s">
        <v>172</v>
      </c>
      <c r="F81" s="50">
        <v>7576</v>
      </c>
      <c r="G81" s="51">
        <v>2</v>
      </c>
      <c r="H81" s="52">
        <f>SUM(F81:G81)</f>
        <v>7578</v>
      </c>
      <c r="I81" s="53">
        <v>9252</v>
      </c>
      <c r="J81" s="53">
        <v>258</v>
      </c>
      <c r="K81" s="50">
        <v>1058</v>
      </c>
      <c r="L81" s="52">
        <f>SUM(H81:J81)</f>
        <v>17088</v>
      </c>
      <c r="M81" s="11"/>
      <c r="N81" s="87"/>
      <c r="O81" s="92" t="s">
        <v>173</v>
      </c>
      <c r="P81" s="93"/>
      <c r="Q81" s="94"/>
      <c r="R81" s="31">
        <v>88941</v>
      </c>
      <c r="S81" s="32">
        <v>14</v>
      </c>
      <c r="T81" s="33">
        <f t="shared" si="12"/>
        <v>88955</v>
      </c>
      <c r="U81" s="34">
        <v>251528</v>
      </c>
      <c r="V81" s="34">
        <v>1384</v>
      </c>
      <c r="W81" s="31">
        <v>1460</v>
      </c>
      <c r="X81" s="33">
        <f t="shared" si="39"/>
        <v>341867</v>
      </c>
    </row>
    <row r="82" spans="1:24" ht="7.5" customHeight="1" x14ac:dyDescent="0.15">
      <c r="A82" s="47"/>
      <c r="B82" s="122"/>
      <c r="C82" s="105"/>
      <c r="D82" s="97"/>
      <c r="E82" s="76" t="s">
        <v>174</v>
      </c>
      <c r="F82" s="50">
        <v>10176</v>
      </c>
      <c r="G82" s="51">
        <v>3</v>
      </c>
      <c r="H82" s="52">
        <f>SUM(F82:G82)</f>
        <v>10179</v>
      </c>
      <c r="I82" s="53">
        <v>13801</v>
      </c>
      <c r="J82" s="53">
        <v>331</v>
      </c>
      <c r="K82" s="50">
        <v>1828</v>
      </c>
      <c r="L82" s="52">
        <f>SUM(H82:J82)</f>
        <v>24311</v>
      </c>
      <c r="M82" s="11"/>
      <c r="N82" s="87"/>
      <c r="O82" s="104" t="s">
        <v>175</v>
      </c>
      <c r="P82" s="95" t="s">
        <v>176</v>
      </c>
      <c r="Q82" s="94"/>
      <c r="R82" s="31">
        <v>83041</v>
      </c>
      <c r="S82" s="32">
        <v>8</v>
      </c>
      <c r="T82" s="33">
        <f t="shared" si="12"/>
        <v>83049</v>
      </c>
      <c r="U82" s="34">
        <v>237786</v>
      </c>
      <c r="V82" s="34">
        <v>1284</v>
      </c>
      <c r="W82" s="31">
        <v>2146</v>
      </c>
      <c r="X82" s="33">
        <f t="shared" si="39"/>
        <v>322119</v>
      </c>
    </row>
    <row r="83" spans="1:24" ht="7.5" customHeight="1" x14ac:dyDescent="0.15">
      <c r="A83" s="47"/>
      <c r="B83" s="122"/>
      <c r="C83" s="105"/>
      <c r="D83" s="98"/>
      <c r="E83" s="76" t="s">
        <v>10</v>
      </c>
      <c r="F83" s="45">
        <f>SUM(F80:F82)</f>
        <v>53310</v>
      </c>
      <c r="G83" s="32">
        <f>SUM(G80:G82)</f>
        <v>12</v>
      </c>
      <c r="H83" s="33">
        <f>SUM(F83:G83)</f>
        <v>53322</v>
      </c>
      <c r="I83" s="45">
        <f t="shared" ref="I83:K83" si="40">SUM(I80:I82)</f>
        <v>66535</v>
      </c>
      <c r="J83" s="45">
        <f t="shared" si="40"/>
        <v>1682</v>
      </c>
      <c r="K83" s="45">
        <f t="shared" si="40"/>
        <v>8392</v>
      </c>
      <c r="L83" s="52">
        <f>SUM(H83:J83)</f>
        <v>121539</v>
      </c>
      <c r="M83" s="11"/>
      <c r="N83" s="87"/>
      <c r="O83" s="105"/>
      <c r="P83" s="95" t="s">
        <v>177</v>
      </c>
      <c r="Q83" s="94"/>
      <c r="R83" s="31">
        <v>41798</v>
      </c>
      <c r="S83" s="32">
        <v>4</v>
      </c>
      <c r="T83" s="33">
        <f t="shared" si="12"/>
        <v>41802</v>
      </c>
      <c r="U83" s="34">
        <v>110281</v>
      </c>
      <c r="V83" s="34">
        <v>477</v>
      </c>
      <c r="W83" s="31">
        <v>817</v>
      </c>
      <c r="X83" s="33">
        <f t="shared" si="39"/>
        <v>152560</v>
      </c>
    </row>
    <row r="84" spans="1:24" ht="7.5" customHeight="1" x14ac:dyDescent="0.15">
      <c r="A84" s="47"/>
      <c r="B84" s="122"/>
      <c r="C84" s="105"/>
      <c r="D84" s="96" t="s">
        <v>178</v>
      </c>
      <c r="E84" s="75" t="s">
        <v>178</v>
      </c>
      <c r="F84" s="50">
        <v>46450</v>
      </c>
      <c r="G84" s="51">
        <v>7</v>
      </c>
      <c r="H84" s="52">
        <f>SUM(F84:G84)</f>
        <v>46457</v>
      </c>
      <c r="I84" s="53">
        <v>69033</v>
      </c>
      <c r="J84" s="53">
        <v>1631</v>
      </c>
      <c r="K84" s="50">
        <v>8214</v>
      </c>
      <c r="L84" s="52">
        <f>SUM(H84:J84)</f>
        <v>117121</v>
      </c>
      <c r="M84" s="11"/>
      <c r="N84" s="87"/>
      <c r="O84" s="106"/>
      <c r="P84" s="95" t="s">
        <v>179</v>
      </c>
      <c r="Q84" s="94"/>
      <c r="R84" s="31">
        <v>12521</v>
      </c>
      <c r="S84" s="32">
        <v>0</v>
      </c>
      <c r="T84" s="33">
        <f t="shared" si="12"/>
        <v>12521</v>
      </c>
      <c r="U84" s="34">
        <v>20941</v>
      </c>
      <c r="V84" s="34">
        <v>177</v>
      </c>
      <c r="W84" s="31">
        <v>138</v>
      </c>
      <c r="X84" s="33">
        <f t="shared" si="39"/>
        <v>33639</v>
      </c>
    </row>
    <row r="85" spans="1:24" ht="7.5" customHeight="1" x14ac:dyDescent="0.15">
      <c r="A85" s="47"/>
      <c r="B85" s="122"/>
      <c r="C85" s="105"/>
      <c r="D85" s="97"/>
      <c r="E85" s="76" t="s">
        <v>180</v>
      </c>
      <c r="F85" s="50">
        <v>7490</v>
      </c>
      <c r="G85" s="51">
        <v>0</v>
      </c>
      <c r="H85" s="52">
        <f>SUM(F85:G85)</f>
        <v>7490</v>
      </c>
      <c r="I85" s="53">
        <v>7688</v>
      </c>
      <c r="J85" s="53">
        <v>440</v>
      </c>
      <c r="K85" s="50">
        <v>1862</v>
      </c>
      <c r="L85" s="52">
        <f>SUM(H85:J85)</f>
        <v>15618</v>
      </c>
      <c r="M85" s="54"/>
      <c r="N85" s="87"/>
      <c r="O85" s="92" t="s">
        <v>181</v>
      </c>
      <c r="P85" s="93"/>
      <c r="Q85" s="94"/>
      <c r="R85" s="31">
        <v>183273</v>
      </c>
      <c r="S85" s="32">
        <v>13</v>
      </c>
      <c r="T85" s="33">
        <f t="shared" si="12"/>
        <v>183286</v>
      </c>
      <c r="U85" s="34">
        <v>480120</v>
      </c>
      <c r="V85" s="34">
        <v>3354</v>
      </c>
      <c r="W85" s="31">
        <v>3568</v>
      </c>
      <c r="X85" s="33">
        <f t="shared" si="39"/>
        <v>666760</v>
      </c>
    </row>
    <row r="86" spans="1:24" ht="7.5" customHeight="1" x14ac:dyDescent="0.15">
      <c r="A86" s="47"/>
      <c r="B86" s="122"/>
      <c r="C86" s="105"/>
      <c r="D86" s="97"/>
      <c r="E86" s="76" t="s">
        <v>182</v>
      </c>
      <c r="F86" s="31">
        <v>9602</v>
      </c>
      <c r="G86" s="32">
        <v>4</v>
      </c>
      <c r="H86" s="33">
        <f t="shared" si="25"/>
        <v>9606</v>
      </c>
      <c r="I86" s="34">
        <v>17427</v>
      </c>
      <c r="J86" s="34">
        <v>280</v>
      </c>
      <c r="K86" s="31">
        <v>1798</v>
      </c>
      <c r="L86" s="33">
        <f t="shared" si="26"/>
        <v>27313</v>
      </c>
      <c r="M86" s="54"/>
      <c r="N86" s="87"/>
      <c r="O86" s="92" t="s">
        <v>183</v>
      </c>
      <c r="P86" s="93"/>
      <c r="Q86" s="94"/>
      <c r="R86" s="31">
        <v>123906</v>
      </c>
      <c r="S86" s="32">
        <v>15</v>
      </c>
      <c r="T86" s="33">
        <f t="shared" si="12"/>
        <v>123921</v>
      </c>
      <c r="U86" s="55">
        <v>321811</v>
      </c>
      <c r="V86" s="55">
        <v>1759</v>
      </c>
      <c r="W86" s="31">
        <v>2274</v>
      </c>
      <c r="X86" s="33">
        <f t="shared" si="39"/>
        <v>447491</v>
      </c>
    </row>
    <row r="87" spans="1:24" ht="7.5" customHeight="1" x14ac:dyDescent="0.15">
      <c r="A87" s="56"/>
      <c r="B87" s="122"/>
      <c r="C87" s="105"/>
      <c r="D87" s="98"/>
      <c r="E87" s="76" t="s">
        <v>10</v>
      </c>
      <c r="F87" s="45">
        <f>SUM(F84:F86)</f>
        <v>63542</v>
      </c>
      <c r="G87" s="32">
        <f>SUM(G84:G86)</f>
        <v>11</v>
      </c>
      <c r="H87" s="33">
        <f t="shared" si="25"/>
        <v>63553</v>
      </c>
      <c r="I87" s="45">
        <f t="shared" ref="I87:K87" si="41">SUM(I84:I86)</f>
        <v>94148</v>
      </c>
      <c r="J87" s="45">
        <f t="shared" si="41"/>
        <v>2351</v>
      </c>
      <c r="K87" s="45">
        <f t="shared" si="41"/>
        <v>11874</v>
      </c>
      <c r="L87" s="33">
        <f t="shared" si="26"/>
        <v>160052</v>
      </c>
      <c r="M87" s="54"/>
      <c r="N87" s="87"/>
      <c r="O87" s="92" t="s">
        <v>184</v>
      </c>
      <c r="P87" s="93"/>
      <c r="Q87" s="94"/>
      <c r="R87" s="31">
        <v>145169</v>
      </c>
      <c r="S87" s="32">
        <v>7</v>
      </c>
      <c r="T87" s="33">
        <f t="shared" si="12"/>
        <v>145176</v>
      </c>
      <c r="U87" s="55">
        <v>328137</v>
      </c>
      <c r="V87" s="55">
        <v>1655</v>
      </c>
      <c r="W87" s="57">
        <v>1985</v>
      </c>
      <c r="X87" s="33">
        <f t="shared" si="39"/>
        <v>474968</v>
      </c>
    </row>
    <row r="88" spans="1:24" ht="7.5" customHeight="1" x14ac:dyDescent="0.15">
      <c r="A88" s="58"/>
      <c r="B88" s="122"/>
      <c r="C88" s="105"/>
      <c r="D88" s="99" t="s">
        <v>185</v>
      </c>
      <c r="E88" s="100"/>
      <c r="F88" s="31">
        <v>47511</v>
      </c>
      <c r="G88" s="32">
        <v>14</v>
      </c>
      <c r="H88" s="33">
        <f t="shared" si="25"/>
        <v>47525</v>
      </c>
      <c r="I88" s="34">
        <v>143818</v>
      </c>
      <c r="J88" s="34">
        <v>1134</v>
      </c>
      <c r="K88" s="31">
        <v>3783</v>
      </c>
      <c r="L88" s="33">
        <f t="shared" si="26"/>
        <v>192477</v>
      </c>
      <c r="M88" s="54"/>
      <c r="N88" s="87"/>
      <c r="O88" s="111" t="s">
        <v>186</v>
      </c>
      <c r="P88" s="95" t="s">
        <v>187</v>
      </c>
      <c r="Q88" s="94"/>
      <c r="R88" s="31">
        <v>195526</v>
      </c>
      <c r="S88" s="32">
        <v>12</v>
      </c>
      <c r="T88" s="33">
        <f t="shared" si="12"/>
        <v>195538</v>
      </c>
      <c r="U88" s="55">
        <v>439244</v>
      </c>
      <c r="V88" s="55">
        <v>2233</v>
      </c>
      <c r="W88" s="57">
        <v>3035</v>
      </c>
      <c r="X88" s="33">
        <f t="shared" si="39"/>
        <v>637015</v>
      </c>
    </row>
    <row r="89" spans="1:24" ht="7.5" customHeight="1" x14ac:dyDescent="0.15">
      <c r="A89" s="58"/>
      <c r="B89" s="122"/>
      <c r="C89" s="106"/>
      <c r="D89" s="99" t="s">
        <v>188</v>
      </c>
      <c r="E89" s="100"/>
      <c r="F89" s="31">
        <v>76012</v>
      </c>
      <c r="G89" s="32">
        <v>22</v>
      </c>
      <c r="H89" s="33">
        <f t="shared" si="25"/>
        <v>76034</v>
      </c>
      <c r="I89" s="34">
        <v>187698</v>
      </c>
      <c r="J89" s="34">
        <v>2015</v>
      </c>
      <c r="K89" s="31">
        <v>8681</v>
      </c>
      <c r="L89" s="33">
        <f t="shared" si="26"/>
        <v>265747</v>
      </c>
      <c r="N89" s="87"/>
      <c r="O89" s="112"/>
      <c r="P89" s="113" t="s">
        <v>189</v>
      </c>
      <c r="Q89" s="114"/>
      <c r="R89" s="31">
        <f t="shared" ref="R89:W89" si="42">SUM(R101:R102)</f>
        <v>24552</v>
      </c>
      <c r="S89" s="32">
        <f t="shared" si="42"/>
        <v>0</v>
      </c>
      <c r="T89" s="33">
        <f>SUM(T101:T102)</f>
        <v>24552</v>
      </c>
      <c r="U89" s="55">
        <f>SUM(U101:U102)</f>
        <v>35668</v>
      </c>
      <c r="V89" s="55">
        <f t="shared" si="42"/>
        <v>276</v>
      </c>
      <c r="W89" s="57">
        <f t="shared" si="42"/>
        <v>373</v>
      </c>
      <c r="X89" s="33">
        <f>SUM(T89:V89)</f>
        <v>60496</v>
      </c>
    </row>
    <row r="90" spans="1:24" ht="7.5" customHeight="1" x14ac:dyDescent="0.15">
      <c r="A90" s="58"/>
      <c r="B90" s="122"/>
      <c r="C90" s="79" t="s">
        <v>190</v>
      </c>
      <c r="D90" s="80" t="s">
        <v>190</v>
      </c>
      <c r="E90" s="75" t="s">
        <v>191</v>
      </c>
      <c r="F90" s="31">
        <v>110047</v>
      </c>
      <c r="G90" s="32">
        <v>24</v>
      </c>
      <c r="H90" s="33">
        <f t="shared" si="25"/>
        <v>110071</v>
      </c>
      <c r="I90" s="34">
        <v>265226</v>
      </c>
      <c r="J90" s="34">
        <v>3535</v>
      </c>
      <c r="K90" s="31">
        <v>12632</v>
      </c>
      <c r="L90" s="33">
        <f t="shared" si="26"/>
        <v>378832</v>
      </c>
      <c r="N90" s="88"/>
      <c r="O90" s="83" t="s">
        <v>37</v>
      </c>
      <c r="P90" s="84"/>
      <c r="Q90" s="85"/>
      <c r="R90" s="39">
        <f>SUM(R77:R89)</f>
        <v>1218153</v>
      </c>
      <c r="S90" s="42">
        <f>SUM(S77:S89)</f>
        <v>96</v>
      </c>
      <c r="T90" s="41">
        <f t="shared" ref="T90:T95" si="43">SUM(R90:S90)</f>
        <v>1218249</v>
      </c>
      <c r="U90" s="49">
        <f>SUM(U77:U89)</f>
        <v>3265658</v>
      </c>
      <c r="V90" s="49">
        <f>SUM(V77:V89)</f>
        <v>18100</v>
      </c>
      <c r="W90" s="40">
        <f>SUM(W77:W89)</f>
        <v>29536</v>
      </c>
      <c r="X90" s="41">
        <f t="shared" ref="X90:X95" si="44">SUM(T90:V90)</f>
        <v>4502007</v>
      </c>
    </row>
    <row r="91" spans="1:24" ht="7.5" customHeight="1" x14ac:dyDescent="0.15">
      <c r="B91" s="122"/>
      <c r="C91" s="79"/>
      <c r="D91" s="81"/>
      <c r="E91" s="75" t="s">
        <v>192</v>
      </c>
      <c r="F91" s="31">
        <v>28518</v>
      </c>
      <c r="G91" s="32">
        <v>7</v>
      </c>
      <c r="H91" s="33">
        <f t="shared" si="25"/>
        <v>28525</v>
      </c>
      <c r="I91" s="34">
        <v>53506</v>
      </c>
      <c r="J91" s="34">
        <v>905</v>
      </c>
      <c r="K91" s="31">
        <v>4670</v>
      </c>
      <c r="L91" s="33">
        <f t="shared" si="26"/>
        <v>82936</v>
      </c>
      <c r="N91" s="86" t="s">
        <v>193</v>
      </c>
      <c r="O91" s="89" t="s">
        <v>194</v>
      </c>
      <c r="P91" s="90"/>
      <c r="Q91" s="91"/>
      <c r="R91" s="18">
        <v>118380</v>
      </c>
      <c r="S91" s="19">
        <v>3</v>
      </c>
      <c r="T91" s="20">
        <f t="shared" si="43"/>
        <v>118383</v>
      </c>
      <c r="U91" s="60">
        <v>429269</v>
      </c>
      <c r="V91" s="21">
        <v>2475</v>
      </c>
      <c r="W91" s="18">
        <v>2060</v>
      </c>
      <c r="X91" s="20">
        <f t="shared" si="44"/>
        <v>550127</v>
      </c>
    </row>
    <row r="92" spans="1:24" ht="7.5" customHeight="1" x14ac:dyDescent="0.15">
      <c r="B92" s="122"/>
      <c r="C92" s="79"/>
      <c r="D92" s="82"/>
      <c r="E92" s="75" t="s">
        <v>10</v>
      </c>
      <c r="F92" s="31">
        <f>SUM(F90:F91)</f>
        <v>138565</v>
      </c>
      <c r="G92" s="32">
        <f>SUM(G90:G91)</f>
        <v>31</v>
      </c>
      <c r="H92" s="33">
        <f t="shared" si="25"/>
        <v>138596</v>
      </c>
      <c r="I92" s="34">
        <f>SUM(I90:I91)</f>
        <v>318732</v>
      </c>
      <c r="J92" s="34">
        <f>SUM(J90:J91)</f>
        <v>4440</v>
      </c>
      <c r="K92" s="31">
        <f>SUM(K90:K91)</f>
        <v>17302</v>
      </c>
      <c r="L92" s="33">
        <f t="shared" si="26"/>
        <v>461768</v>
      </c>
      <c r="N92" s="87"/>
      <c r="O92" s="92" t="s">
        <v>195</v>
      </c>
      <c r="P92" s="93"/>
      <c r="Q92" s="94"/>
      <c r="R92" s="31">
        <v>11700</v>
      </c>
      <c r="S92" s="32">
        <v>0</v>
      </c>
      <c r="T92" s="33">
        <f t="shared" si="43"/>
        <v>11700</v>
      </c>
      <c r="U92" s="34">
        <v>21281</v>
      </c>
      <c r="V92" s="34">
        <v>227</v>
      </c>
      <c r="W92" s="31">
        <v>112</v>
      </c>
      <c r="X92" s="33">
        <f t="shared" si="44"/>
        <v>33208</v>
      </c>
    </row>
    <row r="93" spans="1:24" ht="7.5" customHeight="1" x14ac:dyDescent="0.15">
      <c r="B93" s="122"/>
      <c r="C93" s="79"/>
      <c r="D93" s="95" t="s">
        <v>196</v>
      </c>
      <c r="E93" s="94"/>
      <c r="F93" s="31">
        <v>73543</v>
      </c>
      <c r="G93" s="32">
        <v>11</v>
      </c>
      <c r="H93" s="33">
        <f t="shared" si="25"/>
        <v>73554</v>
      </c>
      <c r="I93" s="34">
        <v>220175</v>
      </c>
      <c r="J93" s="34">
        <v>1605</v>
      </c>
      <c r="K93" s="31">
        <v>4117</v>
      </c>
      <c r="L93" s="33">
        <f t="shared" si="26"/>
        <v>295334</v>
      </c>
      <c r="N93" s="87"/>
      <c r="O93" s="92" t="s">
        <v>197</v>
      </c>
      <c r="P93" s="93"/>
      <c r="Q93" s="94"/>
      <c r="R93" s="31">
        <v>10626</v>
      </c>
      <c r="S93" s="32">
        <v>0</v>
      </c>
      <c r="T93" s="33">
        <f t="shared" si="43"/>
        <v>10626</v>
      </c>
      <c r="U93" s="34">
        <v>19348</v>
      </c>
      <c r="V93" s="34">
        <v>183</v>
      </c>
      <c r="W93" s="31">
        <v>183</v>
      </c>
      <c r="X93" s="33">
        <f t="shared" si="44"/>
        <v>30157</v>
      </c>
    </row>
    <row r="94" spans="1:24" ht="7.5" customHeight="1" x14ac:dyDescent="0.15">
      <c r="B94" s="122"/>
      <c r="C94" s="79"/>
      <c r="D94" s="95" t="s">
        <v>198</v>
      </c>
      <c r="E94" s="94"/>
      <c r="F94" s="31">
        <v>64946</v>
      </c>
      <c r="G94" s="32">
        <v>23</v>
      </c>
      <c r="H94" s="33">
        <f t="shared" si="25"/>
        <v>64969</v>
      </c>
      <c r="I94" s="34">
        <v>196788</v>
      </c>
      <c r="J94" s="34">
        <v>1530</v>
      </c>
      <c r="K94" s="31">
        <v>5740</v>
      </c>
      <c r="L94" s="33">
        <f t="shared" si="26"/>
        <v>263287</v>
      </c>
      <c r="N94" s="88"/>
      <c r="O94" s="83" t="s">
        <v>37</v>
      </c>
      <c r="P94" s="84"/>
      <c r="Q94" s="85"/>
      <c r="R94" s="39">
        <f>SUM(R91:R93)</f>
        <v>140706</v>
      </c>
      <c r="S94" s="42">
        <f>SUM(S91:S93)</f>
        <v>3</v>
      </c>
      <c r="T94" s="41">
        <f t="shared" si="43"/>
        <v>140709</v>
      </c>
      <c r="U94" s="43">
        <f>SUM(U91:U93)</f>
        <v>469898</v>
      </c>
      <c r="V94" s="43">
        <f>SUM(V91:V93)</f>
        <v>2885</v>
      </c>
      <c r="W94" s="39">
        <f>SUM(W91:W93)</f>
        <v>2355</v>
      </c>
      <c r="X94" s="41">
        <f t="shared" si="44"/>
        <v>613492</v>
      </c>
    </row>
    <row r="95" spans="1:24" ht="7.5" customHeight="1" x14ac:dyDescent="0.15">
      <c r="B95" s="122"/>
      <c r="C95" s="79" t="s">
        <v>199</v>
      </c>
      <c r="D95" s="99" t="s">
        <v>200</v>
      </c>
      <c r="E95" s="100"/>
      <c r="F95" s="31">
        <v>97374</v>
      </c>
      <c r="G95" s="32">
        <v>24</v>
      </c>
      <c r="H95" s="33">
        <f t="shared" si="25"/>
        <v>97398</v>
      </c>
      <c r="I95" s="34">
        <v>203624</v>
      </c>
      <c r="J95" s="34">
        <v>1457</v>
      </c>
      <c r="K95" s="31">
        <v>1723</v>
      </c>
      <c r="L95" s="33">
        <f t="shared" si="26"/>
        <v>302479</v>
      </c>
      <c r="N95" s="101" t="s">
        <v>201</v>
      </c>
      <c r="O95" s="102"/>
      <c r="P95" s="102"/>
      <c r="Q95" s="103"/>
      <c r="R95" s="61">
        <f>SUM(F40,F19,F98,R16,R42,R56,R69,R76,R90,R94)</f>
        <v>8358877</v>
      </c>
      <c r="S95" s="61">
        <f>SUM(G40,G19,G98,S16,S42,S56,S69,S76,S90,S94)</f>
        <v>1214</v>
      </c>
      <c r="T95" s="62">
        <f t="shared" si="43"/>
        <v>8360091</v>
      </c>
      <c r="U95" s="63">
        <f t="shared" ref="U95:W95" si="45">SUM(I40,I19,I98,U16,U42,U56,U69,U76,U90,U94)</f>
        <v>23008650</v>
      </c>
      <c r="V95" s="63">
        <f t="shared" si="45"/>
        <v>160741</v>
      </c>
      <c r="W95" s="64">
        <f t="shared" si="45"/>
        <v>323789</v>
      </c>
      <c r="X95" s="62">
        <f t="shared" si="44"/>
        <v>31529482</v>
      </c>
    </row>
    <row r="96" spans="1:24" ht="7.5" customHeight="1" x14ac:dyDescent="0.15">
      <c r="B96" s="122"/>
      <c r="C96" s="79"/>
      <c r="D96" s="99" t="s">
        <v>202</v>
      </c>
      <c r="E96" s="100"/>
      <c r="F96" s="31">
        <v>11209</v>
      </c>
      <c r="G96" s="32">
        <v>4</v>
      </c>
      <c r="H96" s="33">
        <f t="shared" si="25"/>
        <v>11213</v>
      </c>
      <c r="I96" s="34">
        <v>26982</v>
      </c>
      <c r="J96" s="34">
        <v>200</v>
      </c>
      <c r="K96" s="31">
        <v>126</v>
      </c>
      <c r="L96" s="33">
        <f t="shared" si="26"/>
        <v>38395</v>
      </c>
      <c r="N96" s="65"/>
      <c r="O96" s="65"/>
      <c r="P96" s="65"/>
      <c r="Q96" s="65"/>
      <c r="R96" s="54"/>
      <c r="S96" s="54"/>
      <c r="T96" s="54"/>
      <c r="U96" s="54"/>
      <c r="V96" s="54"/>
      <c r="W96" s="54"/>
      <c r="X96" s="54"/>
    </row>
    <row r="97" spans="2:24" ht="7.5" customHeight="1" x14ac:dyDescent="0.15">
      <c r="B97" s="122"/>
      <c r="C97" s="79"/>
      <c r="D97" s="99" t="s">
        <v>10</v>
      </c>
      <c r="E97" s="100"/>
      <c r="F97" s="45">
        <f>SUM(F95:F96)</f>
        <v>108583</v>
      </c>
      <c r="G97" s="32">
        <f>SUM(G95:G96)</f>
        <v>28</v>
      </c>
      <c r="H97" s="33">
        <f t="shared" si="25"/>
        <v>108611</v>
      </c>
      <c r="I97" s="31">
        <f>SUM(I95:I96)</f>
        <v>230606</v>
      </c>
      <c r="J97" s="31">
        <f>SUM(J95:J96)</f>
        <v>1657</v>
      </c>
      <c r="K97" s="31">
        <f>SUM(K95:K96)</f>
        <v>1849</v>
      </c>
      <c r="L97" s="33">
        <f t="shared" si="26"/>
        <v>340874</v>
      </c>
      <c r="N97" s="65"/>
      <c r="O97" s="65"/>
      <c r="P97" s="66"/>
      <c r="Q97" s="66"/>
      <c r="R97" s="67"/>
      <c r="S97" s="67"/>
      <c r="T97" s="67"/>
      <c r="U97" s="67"/>
      <c r="V97" s="67"/>
      <c r="W97" s="67"/>
      <c r="X97" s="67"/>
    </row>
    <row r="98" spans="2:24" ht="7.5" customHeight="1" x14ac:dyDescent="0.15">
      <c r="B98" s="123"/>
      <c r="C98" s="78" t="s">
        <v>37</v>
      </c>
      <c r="D98" s="78"/>
      <c r="E98" s="78"/>
      <c r="F98" s="48">
        <f>SUM(F41,F44,F47:F48,F52,F55,F58,F61:F62,F65,F69,F72,F76,F79,F83,F87:F89,F92:F94,F97)</f>
        <v>1928433</v>
      </c>
      <c r="G98" s="42">
        <f>SUM(G41,G44,G47:G48,G52,G55,G58,G61:G62,G65,G69,G72,G76,G79,G83,G87:G89,G92:G94,G97)</f>
        <v>334</v>
      </c>
      <c r="H98" s="41">
        <f t="shared" si="25"/>
        <v>1928767</v>
      </c>
      <c r="I98" s="39">
        <f t="shared" ref="I98:K98" si="46">SUM(I41,I44,I47:I48,I52,I55,I58,I61:I62,I65,I69,I72,I76,I79,I83,I87:I89,I92:I94,I97)</f>
        <v>5137850</v>
      </c>
      <c r="J98" s="39">
        <f t="shared" si="46"/>
        <v>40356</v>
      </c>
      <c r="K98" s="39">
        <f t="shared" si="46"/>
        <v>125986</v>
      </c>
      <c r="L98" s="41">
        <f t="shared" si="26"/>
        <v>7106973</v>
      </c>
      <c r="N98" s="65"/>
      <c r="O98" s="65"/>
      <c r="P98" s="66"/>
      <c r="Q98" s="66"/>
      <c r="R98" s="67"/>
      <c r="S98" s="67"/>
      <c r="T98" s="67"/>
      <c r="U98" s="67"/>
      <c r="V98" s="67"/>
      <c r="W98" s="67"/>
      <c r="X98" s="67"/>
    </row>
    <row r="99" spans="2:24" x14ac:dyDescent="0.15">
      <c r="B99" s="58"/>
      <c r="C99" s="58"/>
      <c r="D99" s="68"/>
      <c r="E99" s="68"/>
      <c r="F99" s="69"/>
      <c r="G99" s="69"/>
      <c r="H99" s="69"/>
      <c r="I99" s="69"/>
      <c r="J99" s="69"/>
      <c r="K99" s="69"/>
      <c r="L99" s="69"/>
      <c r="N99" s="65"/>
      <c r="O99" s="65"/>
      <c r="P99" s="66"/>
      <c r="Q99" s="66"/>
      <c r="R99" s="67"/>
      <c r="S99" s="67"/>
      <c r="T99" s="67"/>
      <c r="U99" s="67"/>
      <c r="V99" s="67"/>
      <c r="W99" s="67"/>
      <c r="X99" s="67"/>
    </row>
    <row r="100" spans="2:24" x14ac:dyDescent="0.15">
      <c r="B100" s="58"/>
      <c r="C100" s="58"/>
      <c r="D100" s="68"/>
      <c r="E100" s="68"/>
      <c r="F100" s="69"/>
      <c r="G100" s="69"/>
      <c r="H100" s="69"/>
      <c r="I100" s="69"/>
      <c r="J100" s="69"/>
      <c r="K100" s="69"/>
      <c r="L100" s="69"/>
      <c r="N100" s="65"/>
      <c r="O100" s="65"/>
      <c r="P100" s="66"/>
      <c r="Q100" s="66"/>
      <c r="R100" s="67"/>
      <c r="S100" s="67"/>
      <c r="T100" s="67"/>
      <c r="U100" s="67"/>
      <c r="V100" s="67"/>
      <c r="W100" s="67"/>
      <c r="X100" s="67"/>
    </row>
    <row r="101" spans="2:24" ht="19.5" hidden="1" x14ac:dyDescent="0.15">
      <c r="B101" s="58"/>
      <c r="C101" s="58"/>
      <c r="D101" s="68"/>
      <c r="E101" s="68"/>
      <c r="F101" s="69"/>
      <c r="G101" s="69"/>
      <c r="H101" s="69"/>
      <c r="I101" s="69"/>
      <c r="J101" s="69"/>
      <c r="K101" s="69"/>
      <c r="L101" s="69"/>
      <c r="N101" s="70" t="s">
        <v>203</v>
      </c>
      <c r="O101" s="71" t="s">
        <v>186</v>
      </c>
      <c r="P101" s="70" t="s">
        <v>204</v>
      </c>
      <c r="Q101" s="77" t="s">
        <v>186</v>
      </c>
      <c r="R101" s="73">
        <v>757</v>
      </c>
      <c r="S101" s="73">
        <v>0</v>
      </c>
      <c r="T101" s="73">
        <f>SUM(R101:S101)</f>
        <v>757</v>
      </c>
      <c r="U101" s="73">
        <v>363</v>
      </c>
      <c r="V101" s="73">
        <v>3</v>
      </c>
      <c r="W101" s="73">
        <v>15</v>
      </c>
      <c r="X101" s="73">
        <f t="shared" ref="X101:X102" si="47">SUM(T101:V101)</f>
        <v>1123</v>
      </c>
    </row>
    <row r="102" spans="2:24" hidden="1" x14ac:dyDescent="0.15">
      <c r="B102" s="58"/>
      <c r="C102" s="58"/>
      <c r="D102" s="68"/>
      <c r="E102" s="68"/>
      <c r="F102" s="69"/>
      <c r="G102" s="69"/>
      <c r="H102" s="69"/>
      <c r="I102" s="69"/>
      <c r="J102" s="69"/>
      <c r="K102" s="69"/>
      <c r="L102" s="69"/>
      <c r="N102" s="70"/>
      <c r="O102" s="71"/>
      <c r="P102" s="70"/>
      <c r="Q102" s="77" t="s">
        <v>205</v>
      </c>
      <c r="R102" s="73">
        <v>23795</v>
      </c>
      <c r="S102" s="73">
        <v>0</v>
      </c>
      <c r="T102" s="73">
        <f>SUM(R102:S102)</f>
        <v>23795</v>
      </c>
      <c r="U102" s="73">
        <v>35305</v>
      </c>
      <c r="V102" s="73">
        <v>273</v>
      </c>
      <c r="W102" s="73">
        <v>358</v>
      </c>
      <c r="X102" s="73">
        <f t="shared" si="47"/>
        <v>59373</v>
      </c>
    </row>
    <row r="103" spans="2:24" x14ac:dyDescent="0.15">
      <c r="B103" s="58"/>
      <c r="C103" s="58"/>
      <c r="D103" s="68"/>
      <c r="E103" s="68"/>
      <c r="F103" s="69"/>
      <c r="G103" s="69"/>
      <c r="H103" s="69"/>
      <c r="I103" s="69"/>
      <c r="J103" s="69"/>
      <c r="K103" s="69"/>
      <c r="L103" s="69"/>
      <c r="P103" s="59"/>
      <c r="Q103" s="59"/>
      <c r="R103" s="5"/>
      <c r="S103" s="5"/>
      <c r="T103" s="5"/>
      <c r="U103" s="5"/>
    </row>
  </sheetData>
  <mergeCells count="183">
    <mergeCell ref="C95:C97"/>
    <mergeCell ref="D95:E95"/>
    <mergeCell ref="N95:Q95"/>
    <mergeCell ref="D96:E96"/>
    <mergeCell ref="D97:E97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O74:Q74"/>
    <mergeCell ref="O75:Q75"/>
    <mergeCell ref="O76:Q76"/>
    <mergeCell ref="C77:C89"/>
    <mergeCell ref="D77:D79"/>
    <mergeCell ref="N77:N90"/>
    <mergeCell ref="O77:O80"/>
    <mergeCell ref="P77:Q77"/>
    <mergeCell ref="P78:Q78"/>
    <mergeCell ref="P79:Q79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C63:C76"/>
    <mergeCell ref="D63:D65"/>
    <mergeCell ref="P63:Q63"/>
    <mergeCell ref="O64:O65"/>
    <mergeCell ref="P64:Q64"/>
    <mergeCell ref="P65:Q65"/>
    <mergeCell ref="D66:D69"/>
    <mergeCell ref="O66:O68"/>
    <mergeCell ref="P66:Q66"/>
    <mergeCell ref="P67:Q67"/>
    <mergeCell ref="O58:O60"/>
    <mergeCell ref="P58:Q58"/>
    <mergeCell ref="D59:D61"/>
    <mergeCell ref="P59:Q59"/>
    <mergeCell ref="P60:Q60"/>
    <mergeCell ref="O61:O63"/>
    <mergeCell ref="P61:Q61"/>
    <mergeCell ref="D62:E62"/>
    <mergeCell ref="P62:Q6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D48:E48"/>
    <mergeCell ref="C49:C52"/>
    <mergeCell ref="D49:E49"/>
    <mergeCell ref="D50:E50"/>
    <mergeCell ref="O50:O52"/>
    <mergeCell ref="P50:Q50"/>
    <mergeCell ref="D51:E51"/>
    <mergeCell ref="P51:Q51"/>
    <mergeCell ref="D52:E52"/>
    <mergeCell ref="P52:Q52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P38:Q38"/>
    <mergeCell ref="D39:E39"/>
    <mergeCell ref="P39:Q39"/>
    <mergeCell ref="C40:E40"/>
    <mergeCell ref="P40:Q40"/>
    <mergeCell ref="B41:B98"/>
    <mergeCell ref="C41:C44"/>
    <mergeCell ref="D41:E41"/>
    <mergeCell ref="P41:Q41"/>
    <mergeCell ref="D42:D44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D25:E25"/>
    <mergeCell ref="D26:E26"/>
    <mergeCell ref="D27:E27"/>
    <mergeCell ref="O27:O36"/>
    <mergeCell ref="P27:Q27"/>
    <mergeCell ref="C28:C30"/>
    <mergeCell ref="D28:E28"/>
    <mergeCell ref="P28:Q28"/>
    <mergeCell ref="D29:E29"/>
    <mergeCell ref="P29:P32"/>
    <mergeCell ref="B20:B40"/>
    <mergeCell ref="C20:C23"/>
    <mergeCell ref="D20:D22"/>
    <mergeCell ref="P20:Q20"/>
    <mergeCell ref="O21:O26"/>
    <mergeCell ref="P21:Q21"/>
    <mergeCell ref="P22:Q22"/>
    <mergeCell ref="D23:E23"/>
    <mergeCell ref="P23:P26"/>
    <mergeCell ref="C24:C27"/>
    <mergeCell ref="O16:Q16"/>
    <mergeCell ref="D17:E17"/>
    <mergeCell ref="N17:N42"/>
    <mergeCell ref="O17:Q17"/>
    <mergeCell ref="D18:E18"/>
    <mergeCell ref="O18:O20"/>
    <mergeCell ref="P18:Q18"/>
    <mergeCell ref="C19:E19"/>
    <mergeCell ref="P19:Q19"/>
    <mergeCell ref="D24:E24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</mergeCells>
  <phoneticPr fontId="2"/>
  <printOptions horizontalCentered="1" verticalCentered="1"/>
  <pageMargins left="0" right="0" top="0.19685039370078741" bottom="0.19685039370078741" header="0" footer="0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>
      <selection activeCell="B1" sqref="B1:L1"/>
    </sheetView>
  </sheetViews>
  <sheetFormatPr defaultRowHeight="11.25" x14ac:dyDescent="0.15"/>
  <cols>
    <col min="1" max="1" width="0.25" style="59" hidden="1" customWidth="1"/>
    <col min="2" max="2" width="2.75" style="59" customWidth="1"/>
    <col min="3" max="3" width="3.125" style="59" customWidth="1"/>
    <col min="4" max="4" width="3.125" style="74" customWidth="1"/>
    <col min="5" max="5" width="6.625" style="74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59" customWidth="1"/>
    <col min="15" max="15" width="3.125" style="59" customWidth="1"/>
    <col min="16" max="16" width="3.125" style="74" customWidth="1"/>
    <col min="17" max="17" width="6.625" style="74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235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29" t="s">
        <v>2</v>
      </c>
      <c r="G4" s="130"/>
      <c r="H4" s="131"/>
      <c r="I4" s="132" t="s">
        <v>3</v>
      </c>
      <c r="J4" s="133" t="s">
        <v>4</v>
      </c>
      <c r="K4" s="129" t="s">
        <v>5</v>
      </c>
      <c r="L4" s="134"/>
      <c r="M4" s="17"/>
      <c r="N4" s="86" t="s">
        <v>6</v>
      </c>
      <c r="O4" s="108" t="s">
        <v>7</v>
      </c>
      <c r="P4" s="125" t="s">
        <v>6</v>
      </c>
      <c r="Q4" s="126"/>
      <c r="R4" s="18">
        <v>110785</v>
      </c>
      <c r="S4" s="19">
        <v>5</v>
      </c>
      <c r="T4" s="20">
        <f t="shared" ref="T4:T15" si="0">SUM(R4:S4)</f>
        <v>110790</v>
      </c>
      <c r="U4" s="21">
        <v>376971</v>
      </c>
      <c r="V4" s="21">
        <v>2221</v>
      </c>
      <c r="W4" s="18">
        <v>2489</v>
      </c>
      <c r="X4" s="20">
        <f t="shared" ref="X4:X77" si="1">SUM(T4:V4)</f>
        <v>489982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32"/>
      <c r="J5" s="133"/>
      <c r="K5" s="26" t="s">
        <v>11</v>
      </c>
      <c r="L5" s="29"/>
      <c r="M5" s="17"/>
      <c r="N5" s="87"/>
      <c r="O5" s="105"/>
      <c r="P5" s="96" t="s">
        <v>12</v>
      </c>
      <c r="Q5" s="75" t="s">
        <v>13</v>
      </c>
      <c r="R5" s="31">
        <v>63204</v>
      </c>
      <c r="S5" s="32">
        <v>4</v>
      </c>
      <c r="T5" s="33">
        <f t="shared" si="0"/>
        <v>63208</v>
      </c>
      <c r="U5" s="34">
        <v>167872</v>
      </c>
      <c r="V5" s="34">
        <v>1131</v>
      </c>
      <c r="W5" s="31">
        <v>1075</v>
      </c>
      <c r="X5" s="33">
        <f t="shared" si="1"/>
        <v>232211</v>
      </c>
    </row>
    <row r="6" spans="1:24" s="22" customFormat="1" ht="7.5" customHeight="1" x14ac:dyDescent="0.15">
      <c r="A6" s="13"/>
      <c r="B6" s="86" t="s">
        <v>14</v>
      </c>
      <c r="C6" s="89" t="s">
        <v>15</v>
      </c>
      <c r="D6" s="90"/>
      <c r="E6" s="91"/>
      <c r="F6" s="18">
        <v>89447</v>
      </c>
      <c r="G6" s="19">
        <v>9</v>
      </c>
      <c r="H6" s="20">
        <f t="shared" ref="H6:H51" si="2">SUM(F6:G6)</f>
        <v>89456</v>
      </c>
      <c r="I6" s="21">
        <v>397372</v>
      </c>
      <c r="J6" s="21">
        <v>3615</v>
      </c>
      <c r="K6" s="18">
        <v>10786</v>
      </c>
      <c r="L6" s="20">
        <f t="shared" ref="L6:L51" si="3">SUM(H6:J6)</f>
        <v>490443</v>
      </c>
      <c r="M6" s="17"/>
      <c r="N6" s="87"/>
      <c r="O6" s="105"/>
      <c r="P6" s="97"/>
      <c r="Q6" s="76" t="s">
        <v>16</v>
      </c>
      <c r="R6" s="31">
        <v>31217</v>
      </c>
      <c r="S6" s="32">
        <v>2</v>
      </c>
      <c r="T6" s="33">
        <f t="shared" si="0"/>
        <v>31219</v>
      </c>
      <c r="U6" s="34">
        <v>77481</v>
      </c>
      <c r="V6" s="34">
        <v>369</v>
      </c>
      <c r="W6" s="31">
        <v>509</v>
      </c>
      <c r="X6" s="33">
        <f t="shared" si="1"/>
        <v>109069</v>
      </c>
    </row>
    <row r="7" spans="1:24" s="22" customFormat="1" ht="7.5" customHeight="1" x14ac:dyDescent="0.15">
      <c r="A7" s="13"/>
      <c r="B7" s="87"/>
      <c r="C7" s="92" t="s">
        <v>17</v>
      </c>
      <c r="D7" s="93"/>
      <c r="E7" s="94"/>
      <c r="F7" s="31">
        <v>28008</v>
      </c>
      <c r="G7" s="32">
        <v>1</v>
      </c>
      <c r="H7" s="33">
        <f t="shared" si="2"/>
        <v>28009</v>
      </c>
      <c r="I7" s="34">
        <v>95632</v>
      </c>
      <c r="J7" s="34">
        <v>511</v>
      </c>
      <c r="K7" s="31">
        <v>967</v>
      </c>
      <c r="L7" s="33">
        <f t="shared" si="3"/>
        <v>124152</v>
      </c>
      <c r="M7" s="17"/>
      <c r="N7" s="87"/>
      <c r="O7" s="106"/>
      <c r="P7" s="98"/>
      <c r="Q7" s="76" t="s">
        <v>10</v>
      </c>
      <c r="R7" s="31">
        <f>SUM(R5:R6)</f>
        <v>94421</v>
      </c>
      <c r="S7" s="32">
        <f>SUM(S5:S6)</f>
        <v>6</v>
      </c>
      <c r="T7" s="33">
        <f t="shared" si="0"/>
        <v>94427</v>
      </c>
      <c r="U7" s="34">
        <f t="shared" ref="U7:W7" si="4">SUM(U5:U6)</f>
        <v>245353</v>
      </c>
      <c r="V7" s="34">
        <f t="shared" si="4"/>
        <v>1500</v>
      </c>
      <c r="W7" s="31">
        <f t="shared" si="4"/>
        <v>1584</v>
      </c>
      <c r="X7" s="33">
        <f t="shared" si="1"/>
        <v>341280</v>
      </c>
    </row>
    <row r="8" spans="1:24" s="22" customFormat="1" ht="7.5" customHeight="1" x14ac:dyDescent="0.15">
      <c r="A8" s="13"/>
      <c r="B8" s="87"/>
      <c r="C8" s="92" t="s">
        <v>18</v>
      </c>
      <c r="D8" s="93"/>
      <c r="E8" s="94"/>
      <c r="F8" s="31">
        <v>41030</v>
      </c>
      <c r="G8" s="32">
        <v>4</v>
      </c>
      <c r="H8" s="33">
        <f t="shared" si="2"/>
        <v>41034</v>
      </c>
      <c r="I8" s="34">
        <v>122281</v>
      </c>
      <c r="J8" s="34">
        <v>870</v>
      </c>
      <c r="K8" s="31">
        <v>1657</v>
      </c>
      <c r="L8" s="33">
        <f t="shared" si="3"/>
        <v>164185</v>
      </c>
      <c r="M8" s="17"/>
      <c r="N8" s="87"/>
      <c r="O8" s="127" t="s">
        <v>19</v>
      </c>
      <c r="P8" s="99"/>
      <c r="Q8" s="100"/>
      <c r="R8" s="31">
        <v>82846</v>
      </c>
      <c r="S8" s="32">
        <v>9</v>
      </c>
      <c r="T8" s="33">
        <f t="shared" si="0"/>
        <v>82855</v>
      </c>
      <c r="U8" s="34">
        <v>287030</v>
      </c>
      <c r="V8" s="34">
        <v>1259</v>
      </c>
      <c r="W8" s="31">
        <v>1940</v>
      </c>
      <c r="X8" s="33">
        <f t="shared" si="1"/>
        <v>371144</v>
      </c>
    </row>
    <row r="9" spans="1:24" s="22" customFormat="1" ht="7.5" customHeight="1" x14ac:dyDescent="0.15">
      <c r="A9" s="13"/>
      <c r="B9" s="87"/>
      <c r="C9" s="104" t="s">
        <v>20</v>
      </c>
      <c r="D9" s="95" t="s">
        <v>21</v>
      </c>
      <c r="E9" s="94"/>
      <c r="F9" s="31">
        <v>21679</v>
      </c>
      <c r="G9" s="32">
        <v>2</v>
      </c>
      <c r="H9" s="33">
        <f t="shared" si="2"/>
        <v>21681</v>
      </c>
      <c r="I9" s="34">
        <v>56607</v>
      </c>
      <c r="J9" s="34">
        <v>299</v>
      </c>
      <c r="K9" s="31">
        <v>556</v>
      </c>
      <c r="L9" s="33">
        <f t="shared" si="3"/>
        <v>78587</v>
      </c>
      <c r="M9" s="17"/>
      <c r="N9" s="87"/>
      <c r="O9" s="79" t="s">
        <v>22</v>
      </c>
      <c r="P9" s="99" t="s">
        <v>23</v>
      </c>
      <c r="Q9" s="100"/>
      <c r="R9" s="31">
        <v>54295</v>
      </c>
      <c r="S9" s="32">
        <v>4</v>
      </c>
      <c r="T9" s="33">
        <f t="shared" si="0"/>
        <v>54299</v>
      </c>
      <c r="U9" s="34">
        <v>150406</v>
      </c>
      <c r="V9" s="34">
        <v>786</v>
      </c>
      <c r="W9" s="31">
        <v>1053</v>
      </c>
      <c r="X9" s="33">
        <f t="shared" si="1"/>
        <v>205491</v>
      </c>
    </row>
    <row r="10" spans="1:24" s="22" customFormat="1" ht="7.5" customHeight="1" x14ac:dyDescent="0.15">
      <c r="A10" s="13"/>
      <c r="B10" s="87"/>
      <c r="C10" s="105"/>
      <c r="D10" s="99" t="s">
        <v>24</v>
      </c>
      <c r="E10" s="100"/>
      <c r="F10" s="31">
        <v>6062</v>
      </c>
      <c r="G10" s="32">
        <v>1</v>
      </c>
      <c r="H10" s="33">
        <f>SUM(F10:G10)</f>
        <v>6063</v>
      </c>
      <c r="I10" s="34">
        <v>36658</v>
      </c>
      <c r="J10" s="34">
        <v>203</v>
      </c>
      <c r="K10" s="31">
        <v>357</v>
      </c>
      <c r="L10" s="33">
        <f>SUM(H10:J10)</f>
        <v>42924</v>
      </c>
      <c r="M10" s="17"/>
      <c r="N10" s="87"/>
      <c r="O10" s="79"/>
      <c r="P10" s="99" t="s">
        <v>25</v>
      </c>
      <c r="Q10" s="100"/>
      <c r="R10" s="31">
        <v>27466</v>
      </c>
      <c r="S10" s="32">
        <v>14</v>
      </c>
      <c r="T10" s="33">
        <f t="shared" si="0"/>
        <v>27480</v>
      </c>
      <c r="U10" s="31">
        <v>125860</v>
      </c>
      <c r="V10" s="31">
        <v>790</v>
      </c>
      <c r="W10" s="31">
        <v>1418</v>
      </c>
      <c r="X10" s="33">
        <f t="shared" si="1"/>
        <v>154130</v>
      </c>
    </row>
    <row r="11" spans="1:24" s="22" customFormat="1" ht="7.5" customHeight="1" x14ac:dyDescent="0.15">
      <c r="A11" s="13"/>
      <c r="B11" s="87"/>
      <c r="C11" s="106"/>
      <c r="D11" s="99" t="s">
        <v>10</v>
      </c>
      <c r="E11" s="100"/>
      <c r="F11" s="31">
        <f>SUM(F9:F10)</f>
        <v>27741</v>
      </c>
      <c r="G11" s="32">
        <f>SUM(G9:G10)</f>
        <v>3</v>
      </c>
      <c r="H11" s="33">
        <f>SUM(F11:G11)</f>
        <v>27744</v>
      </c>
      <c r="I11" s="34">
        <f t="shared" ref="I11:K11" si="5">SUM(I9:I10)</f>
        <v>93265</v>
      </c>
      <c r="J11" s="34">
        <f t="shared" si="5"/>
        <v>502</v>
      </c>
      <c r="K11" s="31">
        <f t="shared" si="5"/>
        <v>913</v>
      </c>
      <c r="L11" s="33">
        <f>SUM(H11:J11)</f>
        <v>121511</v>
      </c>
      <c r="M11" s="17"/>
      <c r="N11" s="87"/>
      <c r="O11" s="79"/>
      <c r="P11" s="99" t="s">
        <v>10</v>
      </c>
      <c r="Q11" s="100"/>
      <c r="R11" s="31">
        <f>SUM(R9:R10)</f>
        <v>81761</v>
      </c>
      <c r="S11" s="32">
        <f>SUM(S9:S10)</f>
        <v>18</v>
      </c>
      <c r="T11" s="33">
        <f t="shared" si="0"/>
        <v>81779</v>
      </c>
      <c r="U11" s="34">
        <f t="shared" ref="U11:W11" si="6">SUM(U9:U10)</f>
        <v>276266</v>
      </c>
      <c r="V11" s="34">
        <f t="shared" si="6"/>
        <v>1576</v>
      </c>
      <c r="W11" s="31">
        <f t="shared" si="6"/>
        <v>2471</v>
      </c>
      <c r="X11" s="33">
        <f t="shared" si="1"/>
        <v>359621</v>
      </c>
    </row>
    <row r="12" spans="1:24" s="22" customFormat="1" ht="7.5" customHeight="1" x14ac:dyDescent="0.15">
      <c r="A12" s="13"/>
      <c r="B12" s="87"/>
      <c r="C12" s="115" t="s">
        <v>26</v>
      </c>
      <c r="D12" s="95" t="s">
        <v>27</v>
      </c>
      <c r="E12" s="94"/>
      <c r="F12" s="31">
        <v>16039</v>
      </c>
      <c r="G12" s="32">
        <v>0</v>
      </c>
      <c r="H12" s="33">
        <f t="shared" si="2"/>
        <v>16039</v>
      </c>
      <c r="I12" s="34">
        <v>58160</v>
      </c>
      <c r="J12" s="34">
        <v>293</v>
      </c>
      <c r="K12" s="31">
        <v>596</v>
      </c>
      <c r="L12" s="33">
        <f t="shared" si="3"/>
        <v>74492</v>
      </c>
      <c r="M12" s="17"/>
      <c r="N12" s="87"/>
      <c r="O12" s="79" t="s">
        <v>28</v>
      </c>
      <c r="P12" s="99" t="s">
        <v>29</v>
      </c>
      <c r="Q12" s="100"/>
      <c r="R12" s="31">
        <v>149846</v>
      </c>
      <c r="S12" s="32">
        <v>29</v>
      </c>
      <c r="T12" s="33">
        <f t="shared" si="0"/>
        <v>149875</v>
      </c>
      <c r="U12" s="34">
        <v>288446</v>
      </c>
      <c r="V12" s="34">
        <v>2084</v>
      </c>
      <c r="W12" s="31">
        <v>2486</v>
      </c>
      <c r="X12" s="33">
        <f t="shared" si="1"/>
        <v>440405</v>
      </c>
    </row>
    <row r="13" spans="1:24" s="22" customFormat="1" ht="7.5" customHeight="1" x14ac:dyDescent="0.15">
      <c r="A13" s="13"/>
      <c r="B13" s="87"/>
      <c r="C13" s="135"/>
      <c r="D13" s="95" t="s">
        <v>30</v>
      </c>
      <c r="E13" s="94"/>
      <c r="F13" s="31">
        <v>5539</v>
      </c>
      <c r="G13" s="32">
        <v>0</v>
      </c>
      <c r="H13" s="33">
        <f t="shared" si="2"/>
        <v>5539</v>
      </c>
      <c r="I13" s="34">
        <v>10264</v>
      </c>
      <c r="J13" s="34">
        <v>81</v>
      </c>
      <c r="K13" s="31">
        <v>134</v>
      </c>
      <c r="L13" s="33">
        <f t="shared" si="3"/>
        <v>15884</v>
      </c>
      <c r="M13" s="17"/>
      <c r="N13" s="87"/>
      <c r="O13" s="79"/>
      <c r="P13" s="107" t="s">
        <v>31</v>
      </c>
      <c r="Q13" s="76" t="s">
        <v>32</v>
      </c>
      <c r="R13" s="36">
        <v>124146</v>
      </c>
      <c r="S13" s="37">
        <v>22</v>
      </c>
      <c r="T13" s="33">
        <f t="shared" si="0"/>
        <v>124168</v>
      </c>
      <c r="U13" s="38">
        <v>240036</v>
      </c>
      <c r="V13" s="38">
        <v>1706</v>
      </c>
      <c r="W13" s="36">
        <v>2216</v>
      </c>
      <c r="X13" s="33">
        <f t="shared" si="1"/>
        <v>365910</v>
      </c>
    </row>
    <row r="14" spans="1:24" s="22" customFormat="1" ht="7.5" customHeight="1" x14ac:dyDescent="0.15">
      <c r="A14" s="13"/>
      <c r="B14" s="87"/>
      <c r="C14" s="136"/>
      <c r="D14" s="99" t="s">
        <v>10</v>
      </c>
      <c r="E14" s="100"/>
      <c r="F14" s="31">
        <f>SUM(F12:F13)</f>
        <v>21578</v>
      </c>
      <c r="G14" s="32">
        <f>SUM(G12:G13)</f>
        <v>0</v>
      </c>
      <c r="H14" s="33">
        <f t="shared" si="2"/>
        <v>21578</v>
      </c>
      <c r="I14" s="34">
        <f t="shared" ref="I14:K14" si="7">SUM(I12:I13)</f>
        <v>68424</v>
      </c>
      <c r="J14" s="34">
        <f t="shared" si="7"/>
        <v>374</v>
      </c>
      <c r="K14" s="31">
        <f t="shared" si="7"/>
        <v>730</v>
      </c>
      <c r="L14" s="33">
        <f t="shared" si="3"/>
        <v>90376</v>
      </c>
      <c r="M14" s="17"/>
      <c r="N14" s="87"/>
      <c r="O14" s="79"/>
      <c r="P14" s="124"/>
      <c r="Q14" s="76" t="s">
        <v>33</v>
      </c>
      <c r="R14" s="36">
        <v>25476</v>
      </c>
      <c r="S14" s="37">
        <v>6</v>
      </c>
      <c r="T14" s="33">
        <f t="shared" si="0"/>
        <v>25482</v>
      </c>
      <c r="U14" s="38">
        <v>57454</v>
      </c>
      <c r="V14" s="38">
        <v>373</v>
      </c>
      <c r="W14" s="36">
        <v>506</v>
      </c>
      <c r="X14" s="33">
        <f t="shared" si="1"/>
        <v>83309</v>
      </c>
    </row>
    <row r="15" spans="1:24" s="22" customFormat="1" ht="7.5" customHeight="1" x14ac:dyDescent="0.15">
      <c r="A15" s="13"/>
      <c r="B15" s="87"/>
      <c r="C15" s="92" t="s">
        <v>34</v>
      </c>
      <c r="D15" s="93"/>
      <c r="E15" s="94"/>
      <c r="F15" s="31">
        <v>26401</v>
      </c>
      <c r="G15" s="32">
        <v>2</v>
      </c>
      <c r="H15" s="33">
        <f t="shared" si="2"/>
        <v>26403</v>
      </c>
      <c r="I15" s="34">
        <v>78225</v>
      </c>
      <c r="J15" s="34">
        <v>392</v>
      </c>
      <c r="K15" s="31">
        <v>851</v>
      </c>
      <c r="L15" s="33">
        <f t="shared" si="3"/>
        <v>105020</v>
      </c>
      <c r="M15" s="17"/>
      <c r="N15" s="87"/>
      <c r="O15" s="79"/>
      <c r="P15" s="124"/>
      <c r="Q15" s="76" t="s">
        <v>10</v>
      </c>
      <c r="R15" s="31">
        <f>SUM(R13:R14)</f>
        <v>149622</v>
      </c>
      <c r="S15" s="32">
        <f>SUM(S13:S14)</f>
        <v>28</v>
      </c>
      <c r="T15" s="33">
        <f t="shared" si="0"/>
        <v>149650</v>
      </c>
      <c r="U15" s="34">
        <f>SUM(U13:U14)</f>
        <v>297490</v>
      </c>
      <c r="V15" s="34">
        <f t="shared" ref="V15:W15" si="8">SUM(V13:V14)</f>
        <v>2079</v>
      </c>
      <c r="W15" s="31">
        <f t="shared" si="8"/>
        <v>2722</v>
      </c>
      <c r="X15" s="33">
        <f t="shared" si="1"/>
        <v>449219</v>
      </c>
    </row>
    <row r="16" spans="1:24" s="22" customFormat="1" ht="7.5" customHeight="1" x14ac:dyDescent="0.15">
      <c r="A16" s="13"/>
      <c r="B16" s="87"/>
      <c r="C16" s="115" t="s">
        <v>35</v>
      </c>
      <c r="D16" s="95" t="s">
        <v>36</v>
      </c>
      <c r="E16" s="94"/>
      <c r="F16" s="31">
        <v>21687</v>
      </c>
      <c r="G16" s="32">
        <v>3</v>
      </c>
      <c r="H16" s="33">
        <f t="shared" si="2"/>
        <v>21690</v>
      </c>
      <c r="I16" s="34">
        <v>59028</v>
      </c>
      <c r="J16" s="34">
        <v>368</v>
      </c>
      <c r="K16" s="31">
        <v>658</v>
      </c>
      <c r="L16" s="33">
        <f t="shared" si="3"/>
        <v>81086</v>
      </c>
      <c r="M16" s="17"/>
      <c r="N16" s="88"/>
      <c r="O16" s="83" t="s">
        <v>37</v>
      </c>
      <c r="P16" s="84"/>
      <c r="Q16" s="85"/>
      <c r="R16" s="39">
        <f>SUM(R4,R11:R12,R15,R7:R8)</f>
        <v>669281</v>
      </c>
      <c r="S16" s="40">
        <f>SUM(S4,S11:S12,S15,S7:S8)</f>
        <v>95</v>
      </c>
      <c r="T16" s="41">
        <f t="shared" ref="T16" si="9">SUM(R16:S16)</f>
        <v>669376</v>
      </c>
      <c r="U16" s="39">
        <f t="shared" ref="U16:W16" si="10">SUM(U4,U11:U12,U15,U7:U8)</f>
        <v>1771556</v>
      </c>
      <c r="V16" s="39">
        <f t="shared" si="10"/>
        <v>10719</v>
      </c>
      <c r="W16" s="39">
        <f t="shared" si="10"/>
        <v>13692</v>
      </c>
      <c r="X16" s="41">
        <f t="shared" ref="X16" si="11">SUM(T16:V16)</f>
        <v>2451651</v>
      </c>
    </row>
    <row r="17" spans="1:24" s="22" customFormat="1" ht="7.5" customHeight="1" x14ac:dyDescent="0.15">
      <c r="A17" s="13"/>
      <c r="B17" s="87"/>
      <c r="C17" s="135"/>
      <c r="D17" s="95" t="s">
        <v>30</v>
      </c>
      <c r="E17" s="94"/>
      <c r="F17" s="31">
        <v>2791</v>
      </c>
      <c r="G17" s="32">
        <v>0</v>
      </c>
      <c r="H17" s="33">
        <f t="shared" si="2"/>
        <v>2791</v>
      </c>
      <c r="I17" s="34">
        <v>4332</v>
      </c>
      <c r="J17" s="34">
        <v>41</v>
      </c>
      <c r="K17" s="31">
        <v>57</v>
      </c>
      <c r="L17" s="33">
        <f t="shared" si="3"/>
        <v>7164</v>
      </c>
      <c r="M17" s="17"/>
      <c r="N17" s="86" t="s">
        <v>38</v>
      </c>
      <c r="O17" s="89" t="s">
        <v>39</v>
      </c>
      <c r="P17" s="90"/>
      <c r="Q17" s="91"/>
      <c r="R17" s="31">
        <v>78012</v>
      </c>
      <c r="S17" s="32">
        <v>4</v>
      </c>
      <c r="T17" s="33">
        <f t="shared" ref="T17:T88" si="12">SUM(R17:S17)</f>
        <v>78016</v>
      </c>
      <c r="U17" s="34">
        <v>208997</v>
      </c>
      <c r="V17" s="34">
        <v>1179</v>
      </c>
      <c r="W17" s="31">
        <v>1290</v>
      </c>
      <c r="X17" s="33">
        <f t="shared" si="1"/>
        <v>288192</v>
      </c>
    </row>
    <row r="18" spans="1:24" s="22" customFormat="1" ht="7.5" customHeight="1" x14ac:dyDescent="0.15">
      <c r="A18" s="13"/>
      <c r="B18" s="87"/>
      <c r="C18" s="136"/>
      <c r="D18" s="99" t="s">
        <v>10</v>
      </c>
      <c r="E18" s="100"/>
      <c r="F18" s="31">
        <f>SUM(F16:F17)</f>
        <v>24478</v>
      </c>
      <c r="G18" s="32">
        <f>SUM(G16:G17)</f>
        <v>3</v>
      </c>
      <c r="H18" s="33">
        <f t="shared" si="2"/>
        <v>24481</v>
      </c>
      <c r="I18" s="34">
        <f t="shared" ref="I18:K18" si="13">SUM(I16:I17)</f>
        <v>63360</v>
      </c>
      <c r="J18" s="34">
        <f t="shared" si="13"/>
        <v>409</v>
      </c>
      <c r="K18" s="31">
        <f t="shared" si="13"/>
        <v>715</v>
      </c>
      <c r="L18" s="33">
        <f t="shared" si="3"/>
        <v>88250</v>
      </c>
      <c r="M18" s="17"/>
      <c r="N18" s="87"/>
      <c r="O18" s="104" t="s">
        <v>40</v>
      </c>
      <c r="P18" s="95" t="s">
        <v>41</v>
      </c>
      <c r="Q18" s="94"/>
      <c r="R18" s="31">
        <v>146813</v>
      </c>
      <c r="S18" s="32">
        <v>27</v>
      </c>
      <c r="T18" s="33">
        <f t="shared" si="12"/>
        <v>146840</v>
      </c>
      <c r="U18" s="34">
        <v>464223</v>
      </c>
      <c r="V18" s="34">
        <v>2507</v>
      </c>
      <c r="W18" s="31">
        <v>3586</v>
      </c>
      <c r="X18" s="33">
        <f t="shared" si="1"/>
        <v>613570</v>
      </c>
    </row>
    <row r="19" spans="1:24" s="22" customFormat="1" ht="7.5" customHeight="1" x14ac:dyDescent="0.15">
      <c r="A19" s="13"/>
      <c r="B19" s="88"/>
      <c r="C19" s="83" t="s">
        <v>37</v>
      </c>
      <c r="D19" s="84"/>
      <c r="E19" s="85"/>
      <c r="F19" s="39">
        <f>SUM(F6:F8,F11,F14:F15,F18)</f>
        <v>258683</v>
      </c>
      <c r="G19" s="42">
        <f>SUM(G6:G8,G11,G14:G15,G18)</f>
        <v>22</v>
      </c>
      <c r="H19" s="41">
        <f t="shared" si="2"/>
        <v>258705</v>
      </c>
      <c r="I19" s="43">
        <f t="shared" ref="I19:K19" si="14">SUM(I6:I8,I11,I14:I15,I18)</f>
        <v>918559</v>
      </c>
      <c r="J19" s="43">
        <f t="shared" si="14"/>
        <v>6673</v>
      </c>
      <c r="K19" s="39">
        <f t="shared" si="14"/>
        <v>16619</v>
      </c>
      <c r="L19" s="41">
        <f t="shared" si="3"/>
        <v>1183937</v>
      </c>
      <c r="M19" s="17"/>
      <c r="N19" s="87"/>
      <c r="O19" s="105"/>
      <c r="P19" s="95" t="s">
        <v>42</v>
      </c>
      <c r="Q19" s="94"/>
      <c r="R19" s="31">
        <v>22125</v>
      </c>
      <c r="S19" s="32">
        <v>6</v>
      </c>
      <c r="T19" s="33">
        <f t="shared" si="12"/>
        <v>22131</v>
      </c>
      <c r="U19" s="34">
        <v>39056</v>
      </c>
      <c r="V19" s="34">
        <v>301</v>
      </c>
      <c r="W19" s="31">
        <v>286</v>
      </c>
      <c r="X19" s="33">
        <f t="shared" si="1"/>
        <v>61488</v>
      </c>
    </row>
    <row r="20" spans="1:24" s="22" customFormat="1" ht="7.5" customHeight="1" x14ac:dyDescent="0.15">
      <c r="A20" s="13"/>
      <c r="B20" s="86" t="s">
        <v>43</v>
      </c>
      <c r="C20" s="108" t="s">
        <v>44</v>
      </c>
      <c r="D20" s="107" t="s">
        <v>45</v>
      </c>
      <c r="E20" s="76" t="s">
        <v>46</v>
      </c>
      <c r="F20" s="31">
        <v>64874</v>
      </c>
      <c r="G20" s="32">
        <v>3</v>
      </c>
      <c r="H20" s="33">
        <f t="shared" si="2"/>
        <v>64877</v>
      </c>
      <c r="I20" s="34">
        <v>159654</v>
      </c>
      <c r="J20" s="34">
        <v>1228</v>
      </c>
      <c r="K20" s="31">
        <v>1202</v>
      </c>
      <c r="L20" s="33">
        <f t="shared" si="3"/>
        <v>225759</v>
      </c>
      <c r="M20" s="17"/>
      <c r="N20" s="87"/>
      <c r="O20" s="106"/>
      <c r="P20" s="95" t="s">
        <v>10</v>
      </c>
      <c r="Q20" s="94"/>
      <c r="R20" s="31">
        <f>SUM(R18:R19)</f>
        <v>168938</v>
      </c>
      <c r="S20" s="32">
        <f>SUM(S18:S19)</f>
        <v>33</v>
      </c>
      <c r="T20" s="33">
        <f t="shared" si="12"/>
        <v>168971</v>
      </c>
      <c r="U20" s="34">
        <f t="shared" ref="U20:W20" si="15">SUM(U18:U19)</f>
        <v>503279</v>
      </c>
      <c r="V20" s="34">
        <f t="shared" si="15"/>
        <v>2808</v>
      </c>
      <c r="W20" s="31">
        <f t="shared" si="15"/>
        <v>3872</v>
      </c>
      <c r="X20" s="33">
        <f t="shared" si="1"/>
        <v>675058</v>
      </c>
    </row>
    <row r="21" spans="1:24" s="22" customFormat="1" ht="7.5" customHeight="1" x14ac:dyDescent="0.15">
      <c r="A21" s="13"/>
      <c r="B21" s="87"/>
      <c r="C21" s="105"/>
      <c r="D21" s="124"/>
      <c r="E21" s="76" t="s">
        <v>47</v>
      </c>
      <c r="F21" s="31">
        <v>17001</v>
      </c>
      <c r="G21" s="32">
        <v>0</v>
      </c>
      <c r="H21" s="33">
        <f t="shared" si="2"/>
        <v>17001</v>
      </c>
      <c r="I21" s="34">
        <v>44506</v>
      </c>
      <c r="J21" s="34">
        <v>315</v>
      </c>
      <c r="K21" s="31">
        <v>269</v>
      </c>
      <c r="L21" s="33">
        <f t="shared" si="3"/>
        <v>61822</v>
      </c>
      <c r="M21" s="17"/>
      <c r="N21" s="87"/>
      <c r="O21" s="104" t="s">
        <v>48</v>
      </c>
      <c r="P21" s="95" t="s">
        <v>49</v>
      </c>
      <c r="Q21" s="94"/>
      <c r="R21" s="31">
        <v>74381</v>
      </c>
      <c r="S21" s="32">
        <v>15</v>
      </c>
      <c r="T21" s="33">
        <f t="shared" si="12"/>
        <v>74396</v>
      </c>
      <c r="U21" s="34">
        <v>262442</v>
      </c>
      <c r="V21" s="34">
        <v>1269</v>
      </c>
      <c r="W21" s="31">
        <v>2163</v>
      </c>
      <c r="X21" s="33">
        <f t="shared" si="1"/>
        <v>338107</v>
      </c>
    </row>
    <row r="22" spans="1:24" s="22" customFormat="1" ht="7.5" customHeight="1" x14ac:dyDescent="0.15">
      <c r="A22" s="13"/>
      <c r="B22" s="87"/>
      <c r="C22" s="105"/>
      <c r="D22" s="124"/>
      <c r="E22" s="76" t="s">
        <v>10</v>
      </c>
      <c r="F22" s="31">
        <f>SUM(F20:F21)</f>
        <v>81875</v>
      </c>
      <c r="G22" s="32">
        <f>SUM(G20:G21)</f>
        <v>3</v>
      </c>
      <c r="H22" s="33">
        <f t="shared" si="2"/>
        <v>81878</v>
      </c>
      <c r="I22" s="34">
        <f t="shared" ref="I22:K22" si="16">SUM(I20:I21)</f>
        <v>204160</v>
      </c>
      <c r="J22" s="34">
        <f t="shared" si="16"/>
        <v>1543</v>
      </c>
      <c r="K22" s="31">
        <f t="shared" si="16"/>
        <v>1471</v>
      </c>
      <c r="L22" s="33">
        <f t="shared" si="3"/>
        <v>287581</v>
      </c>
      <c r="M22" s="17"/>
      <c r="N22" s="87"/>
      <c r="O22" s="105"/>
      <c r="P22" s="95" t="s">
        <v>50</v>
      </c>
      <c r="Q22" s="94"/>
      <c r="R22" s="36">
        <v>100309</v>
      </c>
      <c r="S22" s="37">
        <v>17</v>
      </c>
      <c r="T22" s="44">
        <f t="shared" si="12"/>
        <v>100326</v>
      </c>
      <c r="U22" s="38">
        <v>357698</v>
      </c>
      <c r="V22" s="38">
        <v>1337</v>
      </c>
      <c r="W22" s="36">
        <v>2910</v>
      </c>
      <c r="X22" s="44">
        <f t="shared" si="1"/>
        <v>459361</v>
      </c>
    </row>
    <row r="23" spans="1:24" s="22" customFormat="1" ht="7.5" customHeight="1" x14ac:dyDescent="0.15">
      <c r="A23" s="13"/>
      <c r="B23" s="87"/>
      <c r="C23" s="106"/>
      <c r="D23" s="95" t="s">
        <v>51</v>
      </c>
      <c r="E23" s="94"/>
      <c r="F23" s="31">
        <v>50332</v>
      </c>
      <c r="G23" s="32">
        <v>0</v>
      </c>
      <c r="H23" s="33">
        <f t="shared" si="2"/>
        <v>50332</v>
      </c>
      <c r="I23" s="34">
        <v>118023</v>
      </c>
      <c r="J23" s="34">
        <v>852</v>
      </c>
      <c r="K23" s="31">
        <v>777</v>
      </c>
      <c r="L23" s="33">
        <f t="shared" si="3"/>
        <v>169207</v>
      </c>
      <c r="M23" s="17"/>
      <c r="N23" s="87"/>
      <c r="O23" s="105"/>
      <c r="P23" s="96" t="s">
        <v>52</v>
      </c>
      <c r="Q23" s="76" t="s">
        <v>52</v>
      </c>
      <c r="R23" s="36">
        <v>17056</v>
      </c>
      <c r="S23" s="37">
        <v>1</v>
      </c>
      <c r="T23" s="44">
        <f t="shared" si="12"/>
        <v>17057</v>
      </c>
      <c r="U23" s="38">
        <v>59221</v>
      </c>
      <c r="V23" s="38">
        <v>324</v>
      </c>
      <c r="W23" s="36">
        <v>664</v>
      </c>
      <c r="X23" s="44">
        <f t="shared" si="1"/>
        <v>76602</v>
      </c>
    </row>
    <row r="24" spans="1:24" s="22" customFormat="1" ht="7.5" customHeight="1" x14ac:dyDescent="0.15">
      <c r="A24" s="13"/>
      <c r="B24" s="87"/>
      <c r="C24" s="79" t="s">
        <v>53</v>
      </c>
      <c r="D24" s="116" t="s">
        <v>54</v>
      </c>
      <c r="E24" s="117"/>
      <c r="F24" s="31">
        <v>76524</v>
      </c>
      <c r="G24" s="32">
        <v>8</v>
      </c>
      <c r="H24" s="33">
        <f t="shared" si="2"/>
        <v>76532</v>
      </c>
      <c r="I24" s="34">
        <v>146967</v>
      </c>
      <c r="J24" s="34">
        <v>1008</v>
      </c>
      <c r="K24" s="31">
        <v>1122</v>
      </c>
      <c r="L24" s="33">
        <f t="shared" si="3"/>
        <v>224507</v>
      </c>
      <c r="M24" s="17"/>
      <c r="N24" s="87"/>
      <c r="O24" s="105"/>
      <c r="P24" s="97"/>
      <c r="Q24" s="76" t="s">
        <v>55</v>
      </c>
      <c r="R24" s="36">
        <v>36478</v>
      </c>
      <c r="S24" s="37">
        <v>3</v>
      </c>
      <c r="T24" s="44">
        <f t="shared" si="12"/>
        <v>36481</v>
      </c>
      <c r="U24" s="38">
        <v>90406</v>
      </c>
      <c r="V24" s="38">
        <v>578</v>
      </c>
      <c r="W24" s="36">
        <v>708</v>
      </c>
      <c r="X24" s="44">
        <f t="shared" si="1"/>
        <v>127465</v>
      </c>
    </row>
    <row r="25" spans="1:24" s="22" customFormat="1" ht="7.5" customHeight="1" x14ac:dyDescent="0.15">
      <c r="A25" s="13"/>
      <c r="B25" s="87"/>
      <c r="C25" s="79"/>
      <c r="D25" s="95" t="s">
        <v>56</v>
      </c>
      <c r="E25" s="94"/>
      <c r="F25" s="31">
        <v>30331</v>
      </c>
      <c r="G25" s="32">
        <v>1</v>
      </c>
      <c r="H25" s="33">
        <f t="shared" si="2"/>
        <v>30332</v>
      </c>
      <c r="I25" s="34">
        <v>95903</v>
      </c>
      <c r="J25" s="34">
        <v>590</v>
      </c>
      <c r="K25" s="31">
        <v>947</v>
      </c>
      <c r="L25" s="33">
        <f t="shared" si="3"/>
        <v>126825</v>
      </c>
      <c r="M25" s="17"/>
      <c r="N25" s="87"/>
      <c r="O25" s="105"/>
      <c r="P25" s="97"/>
      <c r="Q25" s="76" t="s">
        <v>57</v>
      </c>
      <c r="R25" s="36">
        <v>41876</v>
      </c>
      <c r="S25" s="32">
        <v>9</v>
      </c>
      <c r="T25" s="33">
        <f t="shared" si="12"/>
        <v>41885</v>
      </c>
      <c r="U25" s="34">
        <v>140488</v>
      </c>
      <c r="V25" s="34">
        <v>721</v>
      </c>
      <c r="W25" s="31">
        <v>1069</v>
      </c>
      <c r="X25" s="33">
        <f t="shared" si="1"/>
        <v>183094</v>
      </c>
    </row>
    <row r="26" spans="1:24" s="22" customFormat="1" ht="7.5" customHeight="1" x14ac:dyDescent="0.15">
      <c r="A26" s="13"/>
      <c r="B26" s="87"/>
      <c r="C26" s="79"/>
      <c r="D26" s="95" t="s">
        <v>58</v>
      </c>
      <c r="E26" s="94"/>
      <c r="F26" s="31">
        <v>34894</v>
      </c>
      <c r="G26" s="32">
        <v>1</v>
      </c>
      <c r="H26" s="33">
        <f t="shared" si="2"/>
        <v>34895</v>
      </c>
      <c r="I26" s="34">
        <v>71803</v>
      </c>
      <c r="J26" s="34">
        <v>374</v>
      </c>
      <c r="K26" s="31">
        <v>445</v>
      </c>
      <c r="L26" s="33">
        <f t="shared" si="3"/>
        <v>107072</v>
      </c>
      <c r="M26" s="17"/>
      <c r="N26" s="87"/>
      <c r="O26" s="106"/>
      <c r="P26" s="98"/>
      <c r="Q26" s="76" t="s">
        <v>10</v>
      </c>
      <c r="R26" s="31">
        <f>SUM(R23:R25)</f>
        <v>95410</v>
      </c>
      <c r="S26" s="32">
        <f>SUM(S23:S25)</f>
        <v>13</v>
      </c>
      <c r="T26" s="44">
        <f t="shared" si="12"/>
        <v>95423</v>
      </c>
      <c r="U26" s="34">
        <f t="shared" ref="U26:W26" si="17">SUM(U23:U25)</f>
        <v>290115</v>
      </c>
      <c r="V26" s="34">
        <f t="shared" si="17"/>
        <v>1623</v>
      </c>
      <c r="W26" s="31">
        <f t="shared" si="17"/>
        <v>2441</v>
      </c>
      <c r="X26" s="44">
        <f t="shared" si="1"/>
        <v>387161</v>
      </c>
    </row>
    <row r="27" spans="1:24" s="22" customFormat="1" ht="7.5" customHeight="1" x14ac:dyDescent="0.15">
      <c r="A27" s="13"/>
      <c r="B27" s="87"/>
      <c r="C27" s="79"/>
      <c r="D27" s="119" t="s">
        <v>10</v>
      </c>
      <c r="E27" s="120"/>
      <c r="F27" s="45">
        <f>SUM(F24:F26)</f>
        <v>141749</v>
      </c>
      <c r="G27" s="32">
        <f>SUM(G24:G26)</f>
        <v>10</v>
      </c>
      <c r="H27" s="33">
        <f t="shared" si="2"/>
        <v>141759</v>
      </c>
      <c r="I27" s="34">
        <f>SUM(I24:I26)</f>
        <v>314673</v>
      </c>
      <c r="J27" s="34">
        <f>SUM(J24:J26)</f>
        <v>1972</v>
      </c>
      <c r="K27" s="31">
        <f>SUM(K24:K26)</f>
        <v>2514</v>
      </c>
      <c r="L27" s="33">
        <f>SUM(H27:J27)</f>
        <v>458404</v>
      </c>
      <c r="M27" s="17"/>
      <c r="N27" s="87"/>
      <c r="O27" s="104" t="s">
        <v>59</v>
      </c>
      <c r="P27" s="95" t="s">
        <v>60</v>
      </c>
      <c r="Q27" s="94"/>
      <c r="R27" s="31">
        <v>126193</v>
      </c>
      <c r="S27" s="32">
        <v>30</v>
      </c>
      <c r="T27" s="33">
        <f t="shared" si="12"/>
        <v>126223</v>
      </c>
      <c r="U27" s="34">
        <v>488402</v>
      </c>
      <c r="V27" s="34">
        <v>3581</v>
      </c>
      <c r="W27" s="31">
        <v>9061</v>
      </c>
      <c r="X27" s="44">
        <f t="shared" si="1"/>
        <v>618206</v>
      </c>
    </row>
    <row r="28" spans="1:24" s="22" customFormat="1" ht="7.5" customHeight="1" x14ac:dyDescent="0.15">
      <c r="A28" s="13"/>
      <c r="B28" s="87"/>
      <c r="C28" s="104" t="s">
        <v>61</v>
      </c>
      <c r="D28" s="95" t="s">
        <v>62</v>
      </c>
      <c r="E28" s="94"/>
      <c r="F28" s="31">
        <v>122821</v>
      </c>
      <c r="G28" s="32">
        <v>10</v>
      </c>
      <c r="H28" s="33">
        <f t="shared" si="2"/>
        <v>122831</v>
      </c>
      <c r="I28" s="34">
        <v>320700</v>
      </c>
      <c r="J28" s="34">
        <v>2651</v>
      </c>
      <c r="K28" s="31">
        <v>2444</v>
      </c>
      <c r="L28" s="33">
        <f t="shared" si="3"/>
        <v>446182</v>
      </c>
      <c r="M28" s="17"/>
      <c r="N28" s="87"/>
      <c r="O28" s="105"/>
      <c r="P28" s="95" t="s">
        <v>63</v>
      </c>
      <c r="Q28" s="94"/>
      <c r="R28" s="31">
        <v>64589</v>
      </c>
      <c r="S28" s="32">
        <v>10</v>
      </c>
      <c r="T28" s="33">
        <f t="shared" si="12"/>
        <v>64599</v>
      </c>
      <c r="U28" s="34">
        <v>181370</v>
      </c>
      <c r="V28" s="34">
        <v>759</v>
      </c>
      <c r="W28" s="31">
        <v>1477</v>
      </c>
      <c r="X28" s="44">
        <f t="shared" si="1"/>
        <v>246728</v>
      </c>
    </row>
    <row r="29" spans="1:24" s="22" customFormat="1" ht="7.5" customHeight="1" x14ac:dyDescent="0.15">
      <c r="A29" s="13"/>
      <c r="B29" s="87"/>
      <c r="C29" s="105"/>
      <c r="D29" s="95" t="s">
        <v>64</v>
      </c>
      <c r="E29" s="94"/>
      <c r="F29" s="31">
        <v>33054</v>
      </c>
      <c r="G29" s="32">
        <v>3</v>
      </c>
      <c r="H29" s="33">
        <f t="shared" si="2"/>
        <v>33057</v>
      </c>
      <c r="I29" s="34">
        <v>150901</v>
      </c>
      <c r="J29" s="34">
        <v>951</v>
      </c>
      <c r="K29" s="31">
        <v>3000</v>
      </c>
      <c r="L29" s="33">
        <f t="shared" si="3"/>
        <v>184909</v>
      </c>
      <c r="M29" s="17"/>
      <c r="N29" s="87"/>
      <c r="O29" s="105"/>
      <c r="P29" s="96" t="s">
        <v>65</v>
      </c>
      <c r="Q29" s="76" t="s">
        <v>65</v>
      </c>
      <c r="R29" s="31">
        <v>45259</v>
      </c>
      <c r="S29" s="32">
        <v>11</v>
      </c>
      <c r="T29" s="33">
        <f t="shared" si="12"/>
        <v>45270</v>
      </c>
      <c r="U29" s="34">
        <v>161341</v>
      </c>
      <c r="V29" s="34">
        <v>852</v>
      </c>
      <c r="W29" s="31">
        <v>1766</v>
      </c>
      <c r="X29" s="44">
        <f t="shared" si="1"/>
        <v>207463</v>
      </c>
    </row>
    <row r="30" spans="1:24" s="22" customFormat="1" ht="7.5" customHeight="1" x14ac:dyDescent="0.15">
      <c r="A30" s="13"/>
      <c r="B30" s="87"/>
      <c r="C30" s="106"/>
      <c r="D30" s="95" t="s">
        <v>10</v>
      </c>
      <c r="E30" s="94"/>
      <c r="F30" s="45">
        <f>SUM(F28:F29)</f>
        <v>155875</v>
      </c>
      <c r="G30" s="32">
        <f>SUM(G28:G29)</f>
        <v>13</v>
      </c>
      <c r="H30" s="33">
        <f t="shared" si="2"/>
        <v>155888</v>
      </c>
      <c r="I30" s="31">
        <f>SUM(I28:I29)</f>
        <v>471601</v>
      </c>
      <c r="J30" s="31">
        <f>SUM(J28:J29)</f>
        <v>3602</v>
      </c>
      <c r="K30" s="31">
        <f>SUM(K28:K29)</f>
        <v>5444</v>
      </c>
      <c r="L30" s="33">
        <f t="shared" si="3"/>
        <v>631091</v>
      </c>
      <c r="M30" s="17"/>
      <c r="N30" s="87"/>
      <c r="O30" s="105"/>
      <c r="P30" s="97"/>
      <c r="Q30" s="76" t="s">
        <v>66</v>
      </c>
      <c r="R30" s="31">
        <v>22707</v>
      </c>
      <c r="S30" s="32">
        <v>6</v>
      </c>
      <c r="T30" s="33">
        <f t="shared" si="12"/>
        <v>22713</v>
      </c>
      <c r="U30" s="34">
        <v>89038</v>
      </c>
      <c r="V30" s="34">
        <v>362</v>
      </c>
      <c r="W30" s="31">
        <v>1034</v>
      </c>
      <c r="X30" s="44">
        <f t="shared" si="1"/>
        <v>112113</v>
      </c>
    </row>
    <row r="31" spans="1:24" s="22" customFormat="1" ht="7.5" customHeight="1" x14ac:dyDescent="0.15">
      <c r="A31" s="13"/>
      <c r="B31" s="87"/>
      <c r="C31" s="92" t="s">
        <v>67</v>
      </c>
      <c r="D31" s="93"/>
      <c r="E31" s="94"/>
      <c r="F31" s="31">
        <v>119442</v>
      </c>
      <c r="G31" s="32">
        <v>6</v>
      </c>
      <c r="H31" s="33">
        <f t="shared" si="2"/>
        <v>119448</v>
      </c>
      <c r="I31" s="34">
        <v>248482</v>
      </c>
      <c r="J31" s="34">
        <v>1933</v>
      </c>
      <c r="K31" s="31">
        <v>1892</v>
      </c>
      <c r="L31" s="33">
        <f t="shared" si="3"/>
        <v>369863</v>
      </c>
      <c r="M31" s="17"/>
      <c r="N31" s="87"/>
      <c r="O31" s="105"/>
      <c r="P31" s="97"/>
      <c r="Q31" s="76" t="s">
        <v>68</v>
      </c>
      <c r="R31" s="45">
        <v>24742</v>
      </c>
      <c r="S31" s="32">
        <v>11</v>
      </c>
      <c r="T31" s="33">
        <f t="shared" si="12"/>
        <v>24753</v>
      </c>
      <c r="U31" s="31">
        <v>80818</v>
      </c>
      <c r="V31" s="31">
        <v>438</v>
      </c>
      <c r="W31" s="31">
        <v>838</v>
      </c>
      <c r="X31" s="33">
        <f t="shared" si="1"/>
        <v>106009</v>
      </c>
    </row>
    <row r="32" spans="1:24" s="22" customFormat="1" ht="7.5" customHeight="1" x14ac:dyDescent="0.15">
      <c r="A32" s="13"/>
      <c r="B32" s="87"/>
      <c r="C32" s="104" t="s">
        <v>69</v>
      </c>
      <c r="D32" s="95" t="s">
        <v>70</v>
      </c>
      <c r="E32" s="94"/>
      <c r="F32" s="31">
        <v>90660</v>
      </c>
      <c r="G32" s="32">
        <v>7</v>
      </c>
      <c r="H32" s="33">
        <f t="shared" si="2"/>
        <v>90667</v>
      </c>
      <c r="I32" s="34">
        <v>210180</v>
      </c>
      <c r="J32" s="34">
        <v>1591</v>
      </c>
      <c r="K32" s="31">
        <v>1524</v>
      </c>
      <c r="L32" s="33">
        <f t="shared" si="3"/>
        <v>302438</v>
      </c>
      <c r="M32" s="17"/>
      <c r="N32" s="87"/>
      <c r="O32" s="105"/>
      <c r="P32" s="98"/>
      <c r="Q32" s="76" t="s">
        <v>10</v>
      </c>
      <c r="R32" s="31">
        <f>SUM(R29:R31)</f>
        <v>92708</v>
      </c>
      <c r="S32" s="32">
        <f>SUM(S29:S31)</f>
        <v>28</v>
      </c>
      <c r="T32" s="33">
        <f t="shared" si="12"/>
        <v>92736</v>
      </c>
      <c r="U32" s="34">
        <f t="shared" ref="U32:W32" si="18">SUM(U29:U31)</f>
        <v>331197</v>
      </c>
      <c r="V32" s="34">
        <f t="shared" si="18"/>
        <v>1652</v>
      </c>
      <c r="W32" s="31">
        <f t="shared" si="18"/>
        <v>3638</v>
      </c>
      <c r="X32" s="44">
        <f t="shared" si="1"/>
        <v>425585</v>
      </c>
    </row>
    <row r="33" spans="1:24" s="22" customFormat="1" ht="7.5" customHeight="1" x14ac:dyDescent="0.15">
      <c r="A33" s="46"/>
      <c r="B33" s="87"/>
      <c r="C33" s="106"/>
      <c r="D33" s="95" t="s">
        <v>71</v>
      </c>
      <c r="E33" s="94"/>
      <c r="F33" s="31">
        <v>32179</v>
      </c>
      <c r="G33" s="32">
        <v>2</v>
      </c>
      <c r="H33" s="33">
        <f t="shared" si="2"/>
        <v>32181</v>
      </c>
      <c r="I33" s="34">
        <v>75832</v>
      </c>
      <c r="J33" s="34">
        <v>716</v>
      </c>
      <c r="K33" s="31">
        <v>386</v>
      </c>
      <c r="L33" s="33">
        <f t="shared" si="3"/>
        <v>108729</v>
      </c>
      <c r="M33" s="17"/>
      <c r="N33" s="87"/>
      <c r="O33" s="105"/>
      <c r="P33" s="96" t="s">
        <v>72</v>
      </c>
      <c r="Q33" s="76" t="s">
        <v>73</v>
      </c>
      <c r="R33" s="31">
        <v>41109</v>
      </c>
      <c r="S33" s="32">
        <v>11</v>
      </c>
      <c r="T33" s="33">
        <f t="shared" si="12"/>
        <v>41120</v>
      </c>
      <c r="U33" s="34">
        <v>183311</v>
      </c>
      <c r="V33" s="34">
        <v>1042</v>
      </c>
      <c r="W33" s="31">
        <v>2439</v>
      </c>
      <c r="X33" s="44">
        <f t="shared" si="1"/>
        <v>225473</v>
      </c>
    </row>
    <row r="34" spans="1:24" s="22" customFormat="1" ht="7.5" customHeight="1" x14ac:dyDescent="0.15">
      <c r="A34" s="47"/>
      <c r="B34" s="87"/>
      <c r="C34" s="104" t="s">
        <v>74</v>
      </c>
      <c r="D34" s="96" t="s">
        <v>75</v>
      </c>
      <c r="E34" s="76" t="s">
        <v>75</v>
      </c>
      <c r="F34" s="31">
        <v>81910</v>
      </c>
      <c r="G34" s="32">
        <v>4</v>
      </c>
      <c r="H34" s="33">
        <f t="shared" si="2"/>
        <v>81914</v>
      </c>
      <c r="I34" s="34">
        <v>190592</v>
      </c>
      <c r="J34" s="34">
        <v>1305</v>
      </c>
      <c r="K34" s="31">
        <v>1279</v>
      </c>
      <c r="L34" s="33">
        <f t="shared" si="3"/>
        <v>273811</v>
      </c>
      <c r="M34" s="17"/>
      <c r="N34" s="87"/>
      <c r="O34" s="105"/>
      <c r="P34" s="97"/>
      <c r="Q34" s="76" t="s">
        <v>76</v>
      </c>
      <c r="R34" s="31">
        <v>13753</v>
      </c>
      <c r="S34" s="32">
        <v>7</v>
      </c>
      <c r="T34" s="33">
        <f t="shared" si="12"/>
        <v>13760</v>
      </c>
      <c r="U34" s="34">
        <v>78441</v>
      </c>
      <c r="V34" s="34">
        <v>509</v>
      </c>
      <c r="W34" s="31">
        <v>996</v>
      </c>
      <c r="X34" s="44">
        <f t="shared" si="1"/>
        <v>92710</v>
      </c>
    </row>
    <row r="35" spans="1:24" s="22" customFormat="1" ht="7.5" customHeight="1" x14ac:dyDescent="0.15">
      <c r="A35" s="47"/>
      <c r="B35" s="87"/>
      <c r="C35" s="105"/>
      <c r="D35" s="97"/>
      <c r="E35" s="76" t="s">
        <v>77</v>
      </c>
      <c r="F35" s="31">
        <v>34223</v>
      </c>
      <c r="G35" s="32">
        <v>2</v>
      </c>
      <c r="H35" s="33">
        <f t="shared" si="2"/>
        <v>34225</v>
      </c>
      <c r="I35" s="34">
        <v>61432</v>
      </c>
      <c r="J35" s="34">
        <v>776</v>
      </c>
      <c r="K35" s="31">
        <v>552</v>
      </c>
      <c r="L35" s="33">
        <f t="shared" si="3"/>
        <v>96433</v>
      </c>
      <c r="M35" s="17"/>
      <c r="N35" s="87"/>
      <c r="O35" s="105"/>
      <c r="P35" s="97"/>
      <c r="Q35" s="76" t="s">
        <v>78</v>
      </c>
      <c r="R35" s="31">
        <v>10446</v>
      </c>
      <c r="S35" s="32">
        <v>3</v>
      </c>
      <c r="T35" s="33">
        <f t="shared" si="12"/>
        <v>10449</v>
      </c>
      <c r="U35" s="34">
        <v>53877</v>
      </c>
      <c r="V35" s="34">
        <v>258</v>
      </c>
      <c r="W35" s="31">
        <v>602</v>
      </c>
      <c r="X35" s="33">
        <f t="shared" si="1"/>
        <v>64584</v>
      </c>
    </row>
    <row r="36" spans="1:24" s="22" customFormat="1" ht="7.5" customHeight="1" x14ac:dyDescent="0.15">
      <c r="A36" s="47"/>
      <c r="B36" s="87"/>
      <c r="C36" s="105"/>
      <c r="D36" s="97"/>
      <c r="E36" s="76" t="s">
        <v>79</v>
      </c>
      <c r="F36" s="31">
        <v>22159</v>
      </c>
      <c r="G36" s="32">
        <v>0</v>
      </c>
      <c r="H36" s="33">
        <f t="shared" si="2"/>
        <v>22159</v>
      </c>
      <c r="I36" s="34">
        <v>73017</v>
      </c>
      <c r="J36" s="34">
        <v>501</v>
      </c>
      <c r="K36" s="31">
        <v>799</v>
      </c>
      <c r="L36" s="33">
        <f t="shared" si="3"/>
        <v>95677</v>
      </c>
      <c r="M36" s="17"/>
      <c r="N36" s="87"/>
      <c r="O36" s="106"/>
      <c r="P36" s="98"/>
      <c r="Q36" s="76" t="s">
        <v>10</v>
      </c>
      <c r="R36" s="31">
        <f>SUM(R33:R35)</f>
        <v>65308</v>
      </c>
      <c r="S36" s="32">
        <f>SUM(S33:S35)</f>
        <v>21</v>
      </c>
      <c r="T36" s="33">
        <f t="shared" si="12"/>
        <v>65329</v>
      </c>
      <c r="U36" s="34">
        <f t="shared" ref="U36:W36" si="19">SUM(U33:U35)</f>
        <v>315629</v>
      </c>
      <c r="V36" s="34">
        <f t="shared" si="19"/>
        <v>1809</v>
      </c>
      <c r="W36" s="31">
        <f t="shared" si="19"/>
        <v>4037</v>
      </c>
      <c r="X36" s="44">
        <f t="shared" si="1"/>
        <v>382767</v>
      </c>
    </row>
    <row r="37" spans="1:24" s="22" customFormat="1" ht="7.5" customHeight="1" x14ac:dyDescent="0.15">
      <c r="A37" s="47"/>
      <c r="B37" s="87"/>
      <c r="C37" s="105"/>
      <c r="D37" s="97"/>
      <c r="E37" s="76" t="s">
        <v>80</v>
      </c>
      <c r="F37" s="45">
        <v>11823</v>
      </c>
      <c r="G37" s="32">
        <v>0</v>
      </c>
      <c r="H37" s="33">
        <f t="shared" si="2"/>
        <v>11823</v>
      </c>
      <c r="I37" s="45">
        <v>26947</v>
      </c>
      <c r="J37" s="45">
        <v>217</v>
      </c>
      <c r="K37" s="31">
        <v>208</v>
      </c>
      <c r="L37" s="33">
        <f t="shared" si="3"/>
        <v>38987</v>
      </c>
      <c r="M37" s="17"/>
      <c r="N37" s="87"/>
      <c r="O37" s="104" t="s">
        <v>81</v>
      </c>
      <c r="P37" s="95" t="s">
        <v>82</v>
      </c>
      <c r="Q37" s="94"/>
      <c r="R37" s="31">
        <v>100169</v>
      </c>
      <c r="S37" s="32">
        <v>9</v>
      </c>
      <c r="T37" s="33">
        <f t="shared" ref="T37:T39" si="20">SUM(R37:S37)</f>
        <v>100178</v>
      </c>
      <c r="U37" s="34">
        <v>264026</v>
      </c>
      <c r="V37" s="34">
        <v>2018</v>
      </c>
      <c r="W37" s="31">
        <v>2048</v>
      </c>
      <c r="X37" s="44">
        <f t="shared" si="1"/>
        <v>366222</v>
      </c>
    </row>
    <row r="38" spans="1:24" s="22" customFormat="1" ht="7.5" customHeight="1" x14ac:dyDescent="0.15">
      <c r="A38" s="47"/>
      <c r="B38" s="87"/>
      <c r="C38" s="105"/>
      <c r="D38" s="98"/>
      <c r="E38" s="76" t="s">
        <v>10</v>
      </c>
      <c r="F38" s="45">
        <f>SUM(F34:F37)</f>
        <v>150115</v>
      </c>
      <c r="G38" s="32">
        <f>SUM(G34:G37)</f>
        <v>6</v>
      </c>
      <c r="H38" s="33">
        <f t="shared" si="2"/>
        <v>150121</v>
      </c>
      <c r="I38" s="31">
        <f>SUM(I34:I37)</f>
        <v>351988</v>
      </c>
      <c r="J38" s="31">
        <f>SUM(J34:J37)</f>
        <v>2799</v>
      </c>
      <c r="K38" s="31">
        <f>SUM(K34:K37)</f>
        <v>2838</v>
      </c>
      <c r="L38" s="33">
        <f t="shared" si="3"/>
        <v>504908</v>
      </c>
      <c r="M38" s="17"/>
      <c r="N38" s="87"/>
      <c r="O38" s="105"/>
      <c r="P38" s="95" t="s">
        <v>83</v>
      </c>
      <c r="Q38" s="94"/>
      <c r="R38" s="31">
        <v>22735</v>
      </c>
      <c r="S38" s="32">
        <v>4</v>
      </c>
      <c r="T38" s="33">
        <f t="shared" si="20"/>
        <v>22739</v>
      </c>
      <c r="U38" s="34">
        <v>69678</v>
      </c>
      <c r="V38" s="34">
        <v>369</v>
      </c>
      <c r="W38" s="31">
        <v>550</v>
      </c>
      <c r="X38" s="44">
        <f t="shared" si="1"/>
        <v>92786</v>
      </c>
    </row>
    <row r="39" spans="1:24" s="22" customFormat="1" ht="7.5" customHeight="1" x14ac:dyDescent="0.15">
      <c r="A39" s="47"/>
      <c r="B39" s="87"/>
      <c r="C39" s="106"/>
      <c r="D39" s="95" t="s">
        <v>207</v>
      </c>
      <c r="E39" s="94"/>
      <c r="F39" s="31">
        <v>45224</v>
      </c>
      <c r="G39" s="32">
        <v>2</v>
      </c>
      <c r="H39" s="33">
        <f t="shared" si="2"/>
        <v>45226</v>
      </c>
      <c r="I39" s="34">
        <v>110001</v>
      </c>
      <c r="J39" s="34">
        <v>670</v>
      </c>
      <c r="K39" s="31">
        <v>789</v>
      </c>
      <c r="L39" s="33">
        <f t="shared" si="3"/>
        <v>155897</v>
      </c>
      <c r="M39" s="17"/>
      <c r="N39" s="87"/>
      <c r="O39" s="105"/>
      <c r="P39" s="95" t="s">
        <v>85</v>
      </c>
      <c r="Q39" s="94"/>
      <c r="R39" s="31">
        <v>28447</v>
      </c>
      <c r="S39" s="32">
        <v>2</v>
      </c>
      <c r="T39" s="33">
        <f t="shared" si="20"/>
        <v>28449</v>
      </c>
      <c r="U39" s="34">
        <v>70805</v>
      </c>
      <c r="V39" s="34">
        <v>606</v>
      </c>
      <c r="W39" s="31">
        <v>386</v>
      </c>
      <c r="X39" s="44">
        <f t="shared" si="1"/>
        <v>99860</v>
      </c>
    </row>
    <row r="40" spans="1:24" s="22" customFormat="1" ht="7.5" customHeight="1" x14ac:dyDescent="0.15">
      <c r="A40" s="47"/>
      <c r="B40" s="88"/>
      <c r="C40" s="83" t="s">
        <v>37</v>
      </c>
      <c r="D40" s="84"/>
      <c r="E40" s="85"/>
      <c r="F40" s="48">
        <f>SUM(F22:F23,F27,F30:F33,F38:F39)</f>
        <v>867451</v>
      </c>
      <c r="G40" s="42">
        <f>SUM(G22:G23,G27,G30:G33,G38:G39)</f>
        <v>49</v>
      </c>
      <c r="H40" s="41">
        <f t="shared" si="2"/>
        <v>867500</v>
      </c>
      <c r="I40" s="39">
        <f t="shared" ref="I40:K40" si="21">SUM(I22:I23,I27,I30:I33,I38:I39)</f>
        <v>2104940</v>
      </c>
      <c r="J40" s="39">
        <f t="shared" si="21"/>
        <v>15678</v>
      </c>
      <c r="K40" s="39">
        <f t="shared" si="21"/>
        <v>17635</v>
      </c>
      <c r="L40" s="49">
        <f t="shared" si="3"/>
        <v>2988118</v>
      </c>
      <c r="M40" s="17"/>
      <c r="N40" s="87"/>
      <c r="O40" s="105"/>
      <c r="P40" s="95" t="s">
        <v>86</v>
      </c>
      <c r="Q40" s="94"/>
      <c r="R40" s="36">
        <v>22367</v>
      </c>
      <c r="S40" s="37">
        <v>15</v>
      </c>
      <c r="T40" s="33">
        <f t="shared" si="12"/>
        <v>22382</v>
      </c>
      <c r="U40" s="38">
        <v>72917</v>
      </c>
      <c r="V40" s="38">
        <v>582</v>
      </c>
      <c r="W40" s="36">
        <v>804</v>
      </c>
      <c r="X40" s="44">
        <f t="shared" si="1"/>
        <v>95881</v>
      </c>
    </row>
    <row r="41" spans="1:24" s="22" customFormat="1" ht="7.5" customHeight="1" x14ac:dyDescent="0.15">
      <c r="A41" s="47"/>
      <c r="B41" s="121" t="s">
        <v>87</v>
      </c>
      <c r="C41" s="108" t="s">
        <v>88</v>
      </c>
      <c r="D41" s="109" t="s">
        <v>89</v>
      </c>
      <c r="E41" s="91"/>
      <c r="F41" s="31">
        <v>131803</v>
      </c>
      <c r="G41" s="32">
        <v>10</v>
      </c>
      <c r="H41" s="33">
        <f t="shared" si="2"/>
        <v>131813</v>
      </c>
      <c r="I41" s="34">
        <v>327269</v>
      </c>
      <c r="J41" s="34">
        <v>1750</v>
      </c>
      <c r="K41" s="31">
        <v>2437</v>
      </c>
      <c r="L41" s="33">
        <f t="shared" si="3"/>
        <v>460832</v>
      </c>
      <c r="M41" s="17"/>
      <c r="N41" s="87"/>
      <c r="O41" s="106"/>
      <c r="P41" s="95" t="s">
        <v>10</v>
      </c>
      <c r="Q41" s="94"/>
      <c r="R41" s="31">
        <f>SUM(R37:R40)</f>
        <v>173718</v>
      </c>
      <c r="S41" s="32">
        <f>SUM(S37:S40)</f>
        <v>30</v>
      </c>
      <c r="T41" s="33">
        <f t="shared" si="12"/>
        <v>173748</v>
      </c>
      <c r="U41" s="34">
        <f t="shared" ref="U41:W41" si="22">SUM(U37:U40)</f>
        <v>477426</v>
      </c>
      <c r="V41" s="34">
        <f t="shared" si="22"/>
        <v>3575</v>
      </c>
      <c r="W41" s="31">
        <f t="shared" si="22"/>
        <v>3788</v>
      </c>
      <c r="X41" s="33">
        <f t="shared" si="1"/>
        <v>654749</v>
      </c>
    </row>
    <row r="42" spans="1:24" s="22" customFormat="1" ht="7.5" customHeight="1" x14ac:dyDescent="0.15">
      <c r="A42" s="47"/>
      <c r="B42" s="122"/>
      <c r="C42" s="105"/>
      <c r="D42" s="96" t="s">
        <v>90</v>
      </c>
      <c r="E42" s="76" t="s">
        <v>91</v>
      </c>
      <c r="F42" s="31">
        <v>52184</v>
      </c>
      <c r="G42" s="32">
        <v>5</v>
      </c>
      <c r="H42" s="33">
        <f t="shared" si="2"/>
        <v>52189</v>
      </c>
      <c r="I42" s="34">
        <v>147422</v>
      </c>
      <c r="J42" s="34">
        <v>786</v>
      </c>
      <c r="K42" s="31">
        <v>1472</v>
      </c>
      <c r="L42" s="33">
        <f t="shared" si="3"/>
        <v>200397</v>
      </c>
      <c r="M42" s="17"/>
      <c r="N42" s="88"/>
      <c r="O42" s="83" t="s">
        <v>37</v>
      </c>
      <c r="P42" s="84"/>
      <c r="Q42" s="85"/>
      <c r="R42" s="39">
        <f>SUM(R17,R20:R22,R26:R28,R32,R36,R41)</f>
        <v>1039566</v>
      </c>
      <c r="S42" s="40">
        <f>SUM(S17,S20:S22,S26:S28,S32,S36,S41)</f>
        <v>201</v>
      </c>
      <c r="T42" s="41">
        <f t="shared" si="12"/>
        <v>1039767</v>
      </c>
      <c r="U42" s="39">
        <f t="shared" ref="U42:W42" si="23">SUM(U17,U20:U22,U26:U28,U32,U36,U41)</f>
        <v>3416555</v>
      </c>
      <c r="V42" s="39">
        <f t="shared" si="23"/>
        <v>19592</v>
      </c>
      <c r="W42" s="39">
        <f t="shared" si="23"/>
        <v>34677</v>
      </c>
      <c r="X42" s="41">
        <f t="shared" si="1"/>
        <v>4475914</v>
      </c>
    </row>
    <row r="43" spans="1:24" s="22" customFormat="1" ht="7.5" customHeight="1" x14ac:dyDescent="0.15">
      <c r="A43" s="47"/>
      <c r="B43" s="122"/>
      <c r="C43" s="105"/>
      <c r="D43" s="97"/>
      <c r="E43" s="76" t="s">
        <v>208</v>
      </c>
      <c r="F43" s="31">
        <v>82037</v>
      </c>
      <c r="G43" s="32">
        <v>8</v>
      </c>
      <c r="H43" s="33">
        <f t="shared" si="2"/>
        <v>82045</v>
      </c>
      <c r="I43" s="34">
        <v>206358</v>
      </c>
      <c r="J43" s="34">
        <v>909</v>
      </c>
      <c r="K43" s="31">
        <v>1863</v>
      </c>
      <c r="L43" s="33">
        <f t="shared" si="3"/>
        <v>289312</v>
      </c>
      <c r="M43" s="17"/>
      <c r="N43" s="86" t="s">
        <v>93</v>
      </c>
      <c r="O43" s="89" t="s">
        <v>94</v>
      </c>
      <c r="P43" s="90"/>
      <c r="Q43" s="91"/>
      <c r="R43" s="31">
        <v>113177</v>
      </c>
      <c r="S43" s="32">
        <v>15</v>
      </c>
      <c r="T43" s="33">
        <f t="shared" si="12"/>
        <v>113192</v>
      </c>
      <c r="U43" s="34">
        <v>350484</v>
      </c>
      <c r="V43" s="34">
        <v>2328</v>
      </c>
      <c r="W43" s="31">
        <v>3042</v>
      </c>
      <c r="X43" s="33">
        <f t="shared" si="1"/>
        <v>466004</v>
      </c>
    </row>
    <row r="44" spans="1:24" s="22" customFormat="1" ht="7.5" customHeight="1" x14ac:dyDescent="0.15">
      <c r="A44" s="47"/>
      <c r="B44" s="122"/>
      <c r="C44" s="106"/>
      <c r="D44" s="98"/>
      <c r="E44" s="76" t="s">
        <v>10</v>
      </c>
      <c r="F44" s="45">
        <f>SUM(F42:F43)</f>
        <v>134221</v>
      </c>
      <c r="G44" s="32">
        <f>SUM(G42:G43)</f>
        <v>13</v>
      </c>
      <c r="H44" s="33">
        <f t="shared" si="2"/>
        <v>134234</v>
      </c>
      <c r="I44" s="31">
        <f>SUM(I42:I43)</f>
        <v>353780</v>
      </c>
      <c r="J44" s="31">
        <f>SUM(J42:J43)</f>
        <v>1695</v>
      </c>
      <c r="K44" s="31">
        <f>SUM(K42:K43)</f>
        <v>3335</v>
      </c>
      <c r="L44" s="33">
        <f t="shared" si="3"/>
        <v>489709</v>
      </c>
      <c r="M44" s="17"/>
      <c r="N44" s="87"/>
      <c r="O44" s="92" t="s">
        <v>95</v>
      </c>
      <c r="P44" s="93"/>
      <c r="Q44" s="94"/>
      <c r="R44" s="31">
        <v>144941</v>
      </c>
      <c r="S44" s="32">
        <v>27</v>
      </c>
      <c r="T44" s="33">
        <f t="shared" si="12"/>
        <v>144968</v>
      </c>
      <c r="U44" s="34">
        <v>368698</v>
      </c>
      <c r="V44" s="34">
        <v>3543</v>
      </c>
      <c r="W44" s="31">
        <v>6955</v>
      </c>
      <c r="X44" s="33">
        <f t="shared" si="1"/>
        <v>517209</v>
      </c>
    </row>
    <row r="45" spans="1:24" s="22" customFormat="1" ht="7.5" customHeight="1" x14ac:dyDescent="0.15">
      <c r="A45" s="47"/>
      <c r="B45" s="122"/>
      <c r="C45" s="79" t="s">
        <v>96</v>
      </c>
      <c r="D45" s="107" t="s">
        <v>96</v>
      </c>
      <c r="E45" s="76" t="s">
        <v>97</v>
      </c>
      <c r="F45" s="31">
        <v>91335</v>
      </c>
      <c r="G45" s="32">
        <v>17</v>
      </c>
      <c r="H45" s="33">
        <f t="shared" si="2"/>
        <v>91352</v>
      </c>
      <c r="I45" s="34">
        <v>250421</v>
      </c>
      <c r="J45" s="34">
        <v>1415</v>
      </c>
      <c r="K45" s="31">
        <v>2264</v>
      </c>
      <c r="L45" s="33">
        <f t="shared" si="3"/>
        <v>343188</v>
      </c>
      <c r="M45" s="17"/>
      <c r="N45" s="87"/>
      <c r="O45" s="104" t="s">
        <v>98</v>
      </c>
      <c r="P45" s="95" t="s">
        <v>221</v>
      </c>
      <c r="Q45" s="94"/>
      <c r="R45" s="50">
        <v>84246</v>
      </c>
      <c r="S45" s="51">
        <v>17</v>
      </c>
      <c r="T45" s="52">
        <f t="shared" si="12"/>
        <v>84263</v>
      </c>
      <c r="U45" s="53">
        <v>133854</v>
      </c>
      <c r="V45" s="53">
        <v>3204</v>
      </c>
      <c r="W45" s="50">
        <v>9587</v>
      </c>
      <c r="X45" s="52">
        <f t="shared" si="1"/>
        <v>221321</v>
      </c>
    </row>
    <row r="46" spans="1:24" s="22" customFormat="1" ht="7.5" customHeight="1" x14ac:dyDescent="0.15">
      <c r="A46" s="47"/>
      <c r="B46" s="122"/>
      <c r="C46" s="79"/>
      <c r="D46" s="107"/>
      <c r="E46" s="76" t="s">
        <v>100</v>
      </c>
      <c r="F46" s="31">
        <v>24362</v>
      </c>
      <c r="G46" s="32">
        <v>4</v>
      </c>
      <c r="H46" s="33">
        <f t="shared" si="2"/>
        <v>24366</v>
      </c>
      <c r="I46" s="34">
        <v>57592</v>
      </c>
      <c r="J46" s="34">
        <v>315</v>
      </c>
      <c r="K46" s="31">
        <v>306</v>
      </c>
      <c r="L46" s="33">
        <f t="shared" si="3"/>
        <v>82273</v>
      </c>
      <c r="M46" s="17"/>
      <c r="N46" s="87"/>
      <c r="O46" s="105"/>
      <c r="P46" s="95" t="s">
        <v>101</v>
      </c>
      <c r="Q46" s="94"/>
      <c r="R46" s="31">
        <v>128441</v>
      </c>
      <c r="S46" s="32">
        <v>23</v>
      </c>
      <c r="T46" s="33">
        <f t="shared" si="12"/>
        <v>128464</v>
      </c>
      <c r="U46" s="34">
        <v>328449</v>
      </c>
      <c r="V46" s="34">
        <v>3980</v>
      </c>
      <c r="W46" s="31">
        <v>12644</v>
      </c>
      <c r="X46" s="33">
        <f t="shared" si="1"/>
        <v>460893</v>
      </c>
    </row>
    <row r="47" spans="1:24" s="22" customFormat="1" ht="7.5" customHeight="1" x14ac:dyDescent="0.15">
      <c r="A47" s="47"/>
      <c r="B47" s="122"/>
      <c r="C47" s="79"/>
      <c r="D47" s="107"/>
      <c r="E47" s="76" t="s">
        <v>10</v>
      </c>
      <c r="F47" s="45">
        <f>SUM(F45:F46)</f>
        <v>115697</v>
      </c>
      <c r="G47" s="32">
        <f>SUM(G45:G46)</f>
        <v>21</v>
      </c>
      <c r="H47" s="33">
        <f t="shared" si="2"/>
        <v>115718</v>
      </c>
      <c r="I47" s="31">
        <f>SUM(I45:I46)</f>
        <v>308013</v>
      </c>
      <c r="J47" s="31">
        <f>SUM(J45:J46)</f>
        <v>1730</v>
      </c>
      <c r="K47" s="31">
        <f>SUM(K45:K46)</f>
        <v>2570</v>
      </c>
      <c r="L47" s="33">
        <f t="shared" si="3"/>
        <v>425461</v>
      </c>
      <c r="M47" s="17"/>
      <c r="N47" s="87"/>
      <c r="O47" s="105"/>
      <c r="P47" s="96" t="s">
        <v>102</v>
      </c>
      <c r="Q47" s="76" t="s">
        <v>103</v>
      </c>
      <c r="R47" s="31">
        <v>83711</v>
      </c>
      <c r="S47" s="32">
        <v>18</v>
      </c>
      <c r="T47" s="33">
        <f t="shared" si="12"/>
        <v>83729</v>
      </c>
      <c r="U47" s="34">
        <v>278204</v>
      </c>
      <c r="V47" s="34">
        <v>2268</v>
      </c>
      <c r="W47" s="31">
        <v>4065</v>
      </c>
      <c r="X47" s="33">
        <f t="shared" si="1"/>
        <v>364201</v>
      </c>
    </row>
    <row r="48" spans="1:24" s="22" customFormat="1" ht="7.5" customHeight="1" x14ac:dyDescent="0.15">
      <c r="A48" s="47"/>
      <c r="B48" s="122"/>
      <c r="C48" s="79"/>
      <c r="D48" s="99" t="s">
        <v>213</v>
      </c>
      <c r="E48" s="100"/>
      <c r="F48" s="31">
        <v>43803</v>
      </c>
      <c r="G48" s="32">
        <v>1</v>
      </c>
      <c r="H48" s="33">
        <f t="shared" si="2"/>
        <v>43804</v>
      </c>
      <c r="I48" s="34">
        <v>152099</v>
      </c>
      <c r="J48" s="34">
        <v>771</v>
      </c>
      <c r="K48" s="31">
        <v>1168</v>
      </c>
      <c r="L48" s="33">
        <f t="shared" si="3"/>
        <v>196674</v>
      </c>
      <c r="M48" s="17"/>
      <c r="N48" s="87"/>
      <c r="O48" s="105"/>
      <c r="P48" s="97"/>
      <c r="Q48" s="76" t="s">
        <v>105</v>
      </c>
      <c r="R48" s="31">
        <v>36493</v>
      </c>
      <c r="S48" s="32">
        <v>8</v>
      </c>
      <c r="T48" s="33">
        <f t="shared" si="12"/>
        <v>36501</v>
      </c>
      <c r="U48" s="34">
        <v>106948</v>
      </c>
      <c r="V48" s="34">
        <v>981</v>
      </c>
      <c r="W48" s="31">
        <v>2356</v>
      </c>
      <c r="X48" s="33">
        <f t="shared" si="1"/>
        <v>144430</v>
      </c>
    </row>
    <row r="49" spans="1:24" s="22" customFormat="1" ht="7.5" customHeight="1" x14ac:dyDescent="0.15">
      <c r="A49" s="47"/>
      <c r="B49" s="122"/>
      <c r="C49" s="79" t="s">
        <v>106</v>
      </c>
      <c r="D49" s="116" t="s">
        <v>107</v>
      </c>
      <c r="E49" s="117"/>
      <c r="F49" s="31">
        <v>123648</v>
      </c>
      <c r="G49" s="32">
        <v>14</v>
      </c>
      <c r="H49" s="33">
        <f t="shared" si="2"/>
        <v>123662</v>
      </c>
      <c r="I49" s="34">
        <v>329476</v>
      </c>
      <c r="J49" s="34">
        <v>1984</v>
      </c>
      <c r="K49" s="31">
        <v>2284</v>
      </c>
      <c r="L49" s="33">
        <f t="shared" si="3"/>
        <v>455122</v>
      </c>
      <c r="M49" s="17"/>
      <c r="N49" s="87"/>
      <c r="O49" s="106"/>
      <c r="P49" s="98"/>
      <c r="Q49" s="76" t="s">
        <v>10</v>
      </c>
      <c r="R49" s="31">
        <f>SUM(R47:R48)</f>
        <v>120204</v>
      </c>
      <c r="S49" s="32">
        <f>SUM(S47:S48)</f>
        <v>26</v>
      </c>
      <c r="T49" s="33">
        <f t="shared" si="12"/>
        <v>120230</v>
      </c>
      <c r="U49" s="34">
        <f>SUM(U47:U48)</f>
        <v>385152</v>
      </c>
      <c r="V49" s="34">
        <f>SUM(V47:V48)</f>
        <v>3249</v>
      </c>
      <c r="W49" s="31">
        <f>SUM(W47:W48)</f>
        <v>6421</v>
      </c>
      <c r="X49" s="33">
        <f t="shared" si="1"/>
        <v>508631</v>
      </c>
    </row>
    <row r="50" spans="1:24" s="22" customFormat="1" ht="7.5" customHeight="1" x14ac:dyDescent="0.15">
      <c r="A50" s="47"/>
      <c r="B50" s="122"/>
      <c r="C50" s="79"/>
      <c r="D50" s="95" t="s">
        <v>108</v>
      </c>
      <c r="E50" s="94"/>
      <c r="F50" s="31">
        <v>34509</v>
      </c>
      <c r="G50" s="32">
        <v>8</v>
      </c>
      <c r="H50" s="33">
        <f t="shared" si="2"/>
        <v>34517</v>
      </c>
      <c r="I50" s="34">
        <v>100597</v>
      </c>
      <c r="J50" s="34">
        <v>620</v>
      </c>
      <c r="K50" s="31">
        <v>835</v>
      </c>
      <c r="L50" s="33">
        <f t="shared" si="3"/>
        <v>135734</v>
      </c>
      <c r="M50" s="17"/>
      <c r="N50" s="87"/>
      <c r="O50" s="118" t="s">
        <v>109</v>
      </c>
      <c r="P50" s="95" t="s">
        <v>110</v>
      </c>
      <c r="Q50" s="94"/>
      <c r="R50" s="31">
        <v>74876</v>
      </c>
      <c r="S50" s="32">
        <v>12</v>
      </c>
      <c r="T50" s="33">
        <f t="shared" si="12"/>
        <v>74888</v>
      </c>
      <c r="U50" s="34">
        <v>226771</v>
      </c>
      <c r="V50" s="34">
        <v>1980</v>
      </c>
      <c r="W50" s="31">
        <v>2620</v>
      </c>
      <c r="X50" s="33">
        <f t="shared" si="1"/>
        <v>303639</v>
      </c>
    </row>
    <row r="51" spans="1:24" s="22" customFormat="1" ht="7.5" customHeight="1" x14ac:dyDescent="0.15">
      <c r="A51" s="47"/>
      <c r="B51" s="122"/>
      <c r="C51" s="79"/>
      <c r="D51" s="95" t="s">
        <v>111</v>
      </c>
      <c r="E51" s="94"/>
      <c r="F51" s="45">
        <v>27728</v>
      </c>
      <c r="G51" s="32">
        <v>2</v>
      </c>
      <c r="H51" s="33">
        <f t="shared" si="2"/>
        <v>27730</v>
      </c>
      <c r="I51" s="45">
        <v>86255</v>
      </c>
      <c r="J51" s="45">
        <v>603</v>
      </c>
      <c r="K51" s="31">
        <v>769</v>
      </c>
      <c r="L51" s="33">
        <f t="shared" si="3"/>
        <v>114588</v>
      </c>
      <c r="M51" s="17"/>
      <c r="N51" s="87"/>
      <c r="O51" s="97"/>
      <c r="P51" s="95" t="s">
        <v>112</v>
      </c>
      <c r="Q51" s="94"/>
      <c r="R51" s="31">
        <v>10949</v>
      </c>
      <c r="S51" s="32">
        <v>3</v>
      </c>
      <c r="T51" s="33">
        <f t="shared" si="12"/>
        <v>10952</v>
      </c>
      <c r="U51" s="34">
        <v>39069</v>
      </c>
      <c r="V51" s="34">
        <v>223</v>
      </c>
      <c r="W51" s="31">
        <v>414</v>
      </c>
      <c r="X51" s="33">
        <f t="shared" ref="X51:X52" si="24">SUM(T51:V51)</f>
        <v>50244</v>
      </c>
    </row>
    <row r="52" spans="1:24" s="22" customFormat="1" ht="7.5" customHeight="1" x14ac:dyDescent="0.15">
      <c r="A52" s="47"/>
      <c r="B52" s="122"/>
      <c r="C52" s="79"/>
      <c r="D52" s="119" t="s">
        <v>10</v>
      </c>
      <c r="E52" s="120"/>
      <c r="F52" s="45">
        <f>SUM(F49:F51)</f>
        <v>185885</v>
      </c>
      <c r="G52" s="32">
        <f>SUM(G49:G51)</f>
        <v>24</v>
      </c>
      <c r="H52" s="33">
        <f t="shared" ref="H52:H98" si="25">SUM(F52:G52)</f>
        <v>185909</v>
      </c>
      <c r="I52" s="45">
        <f>SUM(I49:I51)</f>
        <v>516328</v>
      </c>
      <c r="J52" s="45">
        <f>SUM(J49:J51)</f>
        <v>3207</v>
      </c>
      <c r="K52" s="45">
        <f>SUM(K49:K51)</f>
        <v>3888</v>
      </c>
      <c r="L52" s="33">
        <f t="shared" ref="L52:L98" si="26">SUM(H52:J52)</f>
        <v>705444</v>
      </c>
      <c r="M52" s="17"/>
      <c r="N52" s="87"/>
      <c r="O52" s="98"/>
      <c r="P52" s="95" t="s">
        <v>10</v>
      </c>
      <c r="Q52" s="94"/>
      <c r="R52" s="31">
        <f>SUM(R50:R51)</f>
        <v>85825</v>
      </c>
      <c r="S52" s="32">
        <f>SUM(S50:S51)</f>
        <v>15</v>
      </c>
      <c r="T52" s="33">
        <f t="shared" si="12"/>
        <v>85840</v>
      </c>
      <c r="U52" s="34">
        <f t="shared" ref="U52:W52" si="27">SUM(U50:U51)</f>
        <v>265840</v>
      </c>
      <c r="V52" s="34">
        <f t="shared" si="27"/>
        <v>2203</v>
      </c>
      <c r="W52" s="31">
        <f t="shared" si="27"/>
        <v>3034</v>
      </c>
      <c r="X52" s="33">
        <f t="shared" si="24"/>
        <v>353883</v>
      </c>
    </row>
    <row r="53" spans="1:24" s="22" customFormat="1" ht="7.5" customHeight="1" x14ac:dyDescent="0.15">
      <c r="A53" s="47"/>
      <c r="B53" s="122"/>
      <c r="C53" s="104" t="s">
        <v>113</v>
      </c>
      <c r="D53" s="107" t="s">
        <v>114</v>
      </c>
      <c r="E53" s="76" t="s">
        <v>115</v>
      </c>
      <c r="F53" s="31">
        <v>61603</v>
      </c>
      <c r="G53" s="32">
        <v>10</v>
      </c>
      <c r="H53" s="33">
        <f t="shared" si="25"/>
        <v>61613</v>
      </c>
      <c r="I53" s="34">
        <v>221531</v>
      </c>
      <c r="J53" s="34">
        <v>1706</v>
      </c>
      <c r="K53" s="31">
        <v>6142</v>
      </c>
      <c r="L53" s="33">
        <f t="shared" si="26"/>
        <v>284850</v>
      </c>
      <c r="M53" s="17"/>
      <c r="N53" s="87"/>
      <c r="O53" s="92" t="s">
        <v>116</v>
      </c>
      <c r="P53" s="93"/>
      <c r="Q53" s="94"/>
      <c r="R53" s="31">
        <v>116838</v>
      </c>
      <c r="S53" s="32">
        <v>18</v>
      </c>
      <c r="T53" s="33">
        <f t="shared" si="12"/>
        <v>116856</v>
      </c>
      <c r="U53" s="34">
        <v>273684</v>
      </c>
      <c r="V53" s="34">
        <v>2549</v>
      </c>
      <c r="W53" s="31">
        <v>1946</v>
      </c>
      <c r="X53" s="33">
        <f t="shared" si="1"/>
        <v>393089</v>
      </c>
    </row>
    <row r="54" spans="1:24" s="22" customFormat="1" ht="7.5" customHeight="1" x14ac:dyDescent="0.15">
      <c r="A54" s="47"/>
      <c r="B54" s="122"/>
      <c r="C54" s="105"/>
      <c r="D54" s="107"/>
      <c r="E54" s="76" t="s">
        <v>117</v>
      </c>
      <c r="F54" s="31">
        <v>17696</v>
      </c>
      <c r="G54" s="32">
        <v>3</v>
      </c>
      <c r="H54" s="33">
        <f t="shared" si="25"/>
        <v>17699</v>
      </c>
      <c r="I54" s="34">
        <v>50249</v>
      </c>
      <c r="J54" s="34">
        <v>557</v>
      </c>
      <c r="K54" s="31">
        <v>2526</v>
      </c>
      <c r="L54" s="33">
        <f t="shared" si="26"/>
        <v>68505</v>
      </c>
      <c r="M54" s="17"/>
      <c r="N54" s="87"/>
      <c r="O54" s="104" t="s">
        <v>118</v>
      </c>
      <c r="P54" s="95" t="s">
        <v>119</v>
      </c>
      <c r="Q54" s="94"/>
      <c r="R54" s="31">
        <v>169380</v>
      </c>
      <c r="S54" s="32">
        <v>39</v>
      </c>
      <c r="T54" s="33">
        <f t="shared" si="12"/>
        <v>169419</v>
      </c>
      <c r="U54" s="34">
        <v>446114</v>
      </c>
      <c r="V54" s="34">
        <v>4166</v>
      </c>
      <c r="W54" s="31">
        <v>9998</v>
      </c>
      <c r="X54" s="33">
        <f t="shared" si="1"/>
        <v>619699</v>
      </c>
    </row>
    <row r="55" spans="1:24" s="22" customFormat="1" ht="7.5" customHeight="1" x14ac:dyDescent="0.15">
      <c r="A55" s="47"/>
      <c r="B55" s="122"/>
      <c r="C55" s="105"/>
      <c r="D55" s="107"/>
      <c r="E55" s="76" t="s">
        <v>10</v>
      </c>
      <c r="F55" s="45">
        <f>SUM(F53:F54)</f>
        <v>79299</v>
      </c>
      <c r="G55" s="32">
        <f>SUM(G53:G54)</f>
        <v>13</v>
      </c>
      <c r="H55" s="33">
        <f t="shared" si="25"/>
        <v>79312</v>
      </c>
      <c r="I55" s="45">
        <f>SUM(I53:I54)</f>
        <v>271780</v>
      </c>
      <c r="J55" s="45">
        <f>SUM(J53:J54)</f>
        <v>2263</v>
      </c>
      <c r="K55" s="45">
        <f>SUM(K53:K54)</f>
        <v>8668</v>
      </c>
      <c r="L55" s="33">
        <f t="shared" si="26"/>
        <v>353355</v>
      </c>
      <c r="M55" s="17"/>
      <c r="N55" s="87"/>
      <c r="O55" s="106"/>
      <c r="P55" s="95" t="s">
        <v>120</v>
      </c>
      <c r="Q55" s="94"/>
      <c r="R55" s="31">
        <v>121454</v>
      </c>
      <c r="S55" s="32">
        <v>33</v>
      </c>
      <c r="T55" s="33">
        <f t="shared" si="12"/>
        <v>121487</v>
      </c>
      <c r="U55" s="34">
        <v>350700</v>
      </c>
      <c r="V55" s="34">
        <v>2561</v>
      </c>
      <c r="W55" s="31">
        <v>2706</v>
      </c>
      <c r="X55" s="33">
        <f t="shared" si="1"/>
        <v>474748</v>
      </c>
    </row>
    <row r="56" spans="1:24" s="22" customFormat="1" ht="7.5" customHeight="1" x14ac:dyDescent="0.15">
      <c r="A56" s="47"/>
      <c r="B56" s="122"/>
      <c r="C56" s="105"/>
      <c r="D56" s="80" t="s">
        <v>121</v>
      </c>
      <c r="E56" s="76" t="s">
        <v>121</v>
      </c>
      <c r="F56" s="31">
        <v>43694</v>
      </c>
      <c r="G56" s="32">
        <v>6</v>
      </c>
      <c r="H56" s="33">
        <f t="shared" si="25"/>
        <v>43700</v>
      </c>
      <c r="I56" s="34">
        <v>161512</v>
      </c>
      <c r="J56" s="34">
        <v>1176</v>
      </c>
      <c r="K56" s="31">
        <v>4062</v>
      </c>
      <c r="L56" s="33">
        <f t="shared" si="26"/>
        <v>206388</v>
      </c>
      <c r="M56" s="17"/>
      <c r="N56" s="88"/>
      <c r="O56" s="83" t="s">
        <v>37</v>
      </c>
      <c r="P56" s="84"/>
      <c r="Q56" s="85"/>
      <c r="R56" s="39">
        <f>SUM(R43:R46,R52:R55,R49)</f>
        <v>1084506</v>
      </c>
      <c r="S56" s="40">
        <f>SUM(S43:S46,S52:S55,S49)</f>
        <v>213</v>
      </c>
      <c r="T56" s="41">
        <f t="shared" si="12"/>
        <v>1084719</v>
      </c>
      <c r="U56" s="39">
        <f t="shared" ref="U56:W56" si="28">SUM(U43:U46,U52:U55,U49)</f>
        <v>2902975</v>
      </c>
      <c r="V56" s="39">
        <f t="shared" si="28"/>
        <v>27783</v>
      </c>
      <c r="W56" s="39">
        <f t="shared" si="28"/>
        <v>56333</v>
      </c>
      <c r="X56" s="41">
        <f t="shared" si="1"/>
        <v>4015477</v>
      </c>
    </row>
    <row r="57" spans="1:24" s="22" customFormat="1" ht="7.5" customHeight="1" x14ac:dyDescent="0.15">
      <c r="A57" s="47"/>
      <c r="B57" s="122"/>
      <c r="C57" s="105"/>
      <c r="D57" s="81"/>
      <c r="E57" s="76" t="s">
        <v>122</v>
      </c>
      <c r="F57" s="31">
        <v>10947</v>
      </c>
      <c r="G57" s="32">
        <v>3</v>
      </c>
      <c r="H57" s="33">
        <f t="shared" si="25"/>
        <v>10950</v>
      </c>
      <c r="I57" s="34">
        <v>38970</v>
      </c>
      <c r="J57" s="34">
        <v>369</v>
      </c>
      <c r="K57" s="31">
        <v>1565</v>
      </c>
      <c r="L57" s="33">
        <f t="shared" si="26"/>
        <v>50289</v>
      </c>
      <c r="M57" s="17"/>
      <c r="N57" s="86" t="s">
        <v>123</v>
      </c>
      <c r="O57" s="89" t="s">
        <v>124</v>
      </c>
      <c r="P57" s="90"/>
      <c r="Q57" s="91"/>
      <c r="R57" s="31">
        <v>73967</v>
      </c>
      <c r="S57" s="32">
        <v>4</v>
      </c>
      <c r="T57" s="33">
        <f t="shared" si="12"/>
        <v>73971</v>
      </c>
      <c r="U57" s="34">
        <v>165469</v>
      </c>
      <c r="V57" s="34">
        <v>935</v>
      </c>
      <c r="W57" s="31">
        <v>1104</v>
      </c>
      <c r="X57" s="33">
        <f t="shared" si="1"/>
        <v>240375</v>
      </c>
    </row>
    <row r="58" spans="1:24" s="22" customFormat="1" ht="7.5" customHeight="1" x14ac:dyDescent="0.15">
      <c r="A58" s="47"/>
      <c r="B58" s="122"/>
      <c r="C58" s="105"/>
      <c r="D58" s="82"/>
      <c r="E58" s="76" t="s">
        <v>10</v>
      </c>
      <c r="F58" s="45">
        <f>SUM(F56:F57)</f>
        <v>54641</v>
      </c>
      <c r="G58" s="32">
        <f>SUM(G56:G57)</f>
        <v>9</v>
      </c>
      <c r="H58" s="33">
        <f t="shared" si="25"/>
        <v>54650</v>
      </c>
      <c r="I58" s="45">
        <f>SUM(I56:I57)</f>
        <v>200482</v>
      </c>
      <c r="J58" s="45">
        <f>SUM(J56:J57)</f>
        <v>1545</v>
      </c>
      <c r="K58" s="45">
        <f>SUM(K56:K57)</f>
        <v>5627</v>
      </c>
      <c r="L58" s="33">
        <f t="shared" si="26"/>
        <v>256677</v>
      </c>
      <c r="M58" s="17"/>
      <c r="N58" s="87"/>
      <c r="O58" s="115" t="s">
        <v>125</v>
      </c>
      <c r="P58" s="95" t="s">
        <v>126</v>
      </c>
      <c r="Q58" s="94"/>
      <c r="R58" s="31">
        <v>64019</v>
      </c>
      <c r="S58" s="32">
        <v>3</v>
      </c>
      <c r="T58" s="33">
        <f t="shared" si="12"/>
        <v>64022</v>
      </c>
      <c r="U58" s="34">
        <v>139746</v>
      </c>
      <c r="V58" s="34">
        <v>1195</v>
      </c>
      <c r="W58" s="31">
        <v>1133</v>
      </c>
      <c r="X58" s="33">
        <f t="shared" si="1"/>
        <v>204963</v>
      </c>
    </row>
    <row r="59" spans="1:24" ht="7.5" customHeight="1" x14ac:dyDescent="0.15">
      <c r="A59" s="47"/>
      <c r="B59" s="122"/>
      <c r="C59" s="105"/>
      <c r="D59" s="107" t="s">
        <v>127</v>
      </c>
      <c r="E59" s="76" t="s">
        <v>128</v>
      </c>
      <c r="F59" s="31">
        <v>55215</v>
      </c>
      <c r="G59" s="32">
        <v>18</v>
      </c>
      <c r="H59" s="33">
        <f t="shared" si="25"/>
        <v>55233</v>
      </c>
      <c r="I59" s="34">
        <v>190736</v>
      </c>
      <c r="J59" s="34">
        <v>1232</v>
      </c>
      <c r="K59" s="31">
        <v>5408</v>
      </c>
      <c r="L59" s="33">
        <f t="shared" si="26"/>
        <v>247201</v>
      </c>
      <c r="M59" s="17"/>
      <c r="N59" s="87"/>
      <c r="O59" s="105"/>
      <c r="P59" s="95" t="s">
        <v>129</v>
      </c>
      <c r="Q59" s="94"/>
      <c r="R59" s="36">
        <v>23709</v>
      </c>
      <c r="S59" s="37">
        <v>0</v>
      </c>
      <c r="T59" s="33">
        <f>SUM(R59:S59)</f>
        <v>23709</v>
      </c>
      <c r="U59" s="38">
        <v>59594</v>
      </c>
      <c r="V59" s="38">
        <v>413</v>
      </c>
      <c r="W59" s="36">
        <v>367</v>
      </c>
      <c r="X59" s="44">
        <f>SUM(T59:V59)</f>
        <v>83716</v>
      </c>
    </row>
    <row r="60" spans="1:24" ht="7.5" customHeight="1" x14ac:dyDescent="0.15">
      <c r="A60" s="47"/>
      <c r="B60" s="122"/>
      <c r="C60" s="105"/>
      <c r="D60" s="107"/>
      <c r="E60" s="76" t="s">
        <v>130</v>
      </c>
      <c r="F60" s="31">
        <v>24985</v>
      </c>
      <c r="G60" s="32">
        <v>6</v>
      </c>
      <c r="H60" s="33">
        <f t="shared" si="25"/>
        <v>24991</v>
      </c>
      <c r="I60" s="34">
        <v>98016</v>
      </c>
      <c r="J60" s="34">
        <v>442</v>
      </c>
      <c r="K60" s="31">
        <v>1606</v>
      </c>
      <c r="L60" s="33">
        <f t="shared" si="26"/>
        <v>123449</v>
      </c>
      <c r="M60" s="17"/>
      <c r="N60" s="87"/>
      <c r="O60" s="106"/>
      <c r="P60" s="95" t="s">
        <v>10</v>
      </c>
      <c r="Q60" s="94"/>
      <c r="R60" s="36">
        <f>SUM(R58:R59)</f>
        <v>87728</v>
      </c>
      <c r="S60" s="37">
        <f>SUM(S58:S59)</f>
        <v>3</v>
      </c>
      <c r="T60" s="33">
        <f>SUM(R60:S60)</f>
        <v>87731</v>
      </c>
      <c r="U60" s="38">
        <f t="shared" ref="U60:W60" si="29">SUM(U58:U59)</f>
        <v>199340</v>
      </c>
      <c r="V60" s="38">
        <f t="shared" si="29"/>
        <v>1608</v>
      </c>
      <c r="W60" s="36">
        <f t="shared" si="29"/>
        <v>1500</v>
      </c>
      <c r="X60" s="44">
        <f>SUM(T60:V60)</f>
        <v>288679</v>
      </c>
    </row>
    <row r="61" spans="1:24" ht="7.5" customHeight="1" x14ac:dyDescent="0.15">
      <c r="A61" s="47"/>
      <c r="B61" s="122"/>
      <c r="C61" s="105"/>
      <c r="D61" s="107"/>
      <c r="E61" s="76" t="s">
        <v>10</v>
      </c>
      <c r="F61" s="45">
        <f>SUM(F59:F60)</f>
        <v>80200</v>
      </c>
      <c r="G61" s="32">
        <f>SUM(G59:G60)</f>
        <v>24</v>
      </c>
      <c r="H61" s="33">
        <f t="shared" si="25"/>
        <v>80224</v>
      </c>
      <c r="I61" s="31">
        <f>SUM(I59:I60)</f>
        <v>288752</v>
      </c>
      <c r="J61" s="31">
        <f>SUM(J59:J60)</f>
        <v>1674</v>
      </c>
      <c r="K61" s="31">
        <f>SUM(K59:K60)</f>
        <v>7014</v>
      </c>
      <c r="L61" s="33">
        <f t="shared" si="26"/>
        <v>370650</v>
      </c>
      <c r="M61" s="17"/>
      <c r="N61" s="87"/>
      <c r="O61" s="104" t="s">
        <v>131</v>
      </c>
      <c r="P61" s="95" t="s">
        <v>132</v>
      </c>
      <c r="Q61" s="94"/>
      <c r="R61" s="36">
        <v>136819</v>
      </c>
      <c r="S61" s="37">
        <v>37</v>
      </c>
      <c r="T61" s="33">
        <f>SUM(R61:S61)</f>
        <v>136856</v>
      </c>
      <c r="U61" s="38">
        <v>340849</v>
      </c>
      <c r="V61" s="38">
        <v>2433</v>
      </c>
      <c r="W61" s="36">
        <v>3502</v>
      </c>
      <c r="X61" s="44">
        <f>SUM(T61:V61)</f>
        <v>480138</v>
      </c>
    </row>
    <row r="62" spans="1:24" ht="7.5" customHeight="1" x14ac:dyDescent="0.15">
      <c r="A62" s="47"/>
      <c r="B62" s="122"/>
      <c r="C62" s="106"/>
      <c r="D62" s="99" t="s">
        <v>133</v>
      </c>
      <c r="E62" s="100"/>
      <c r="F62" s="31">
        <v>98380</v>
      </c>
      <c r="G62" s="32">
        <v>16</v>
      </c>
      <c r="H62" s="33">
        <f t="shared" si="25"/>
        <v>98396</v>
      </c>
      <c r="I62" s="34">
        <v>302083</v>
      </c>
      <c r="J62" s="34">
        <v>1570</v>
      </c>
      <c r="K62" s="31">
        <v>2586</v>
      </c>
      <c r="L62" s="33">
        <f t="shared" si="26"/>
        <v>402049</v>
      </c>
      <c r="M62" s="17"/>
      <c r="N62" s="87"/>
      <c r="O62" s="105"/>
      <c r="P62" s="95" t="s">
        <v>134</v>
      </c>
      <c r="Q62" s="94"/>
      <c r="R62" s="36">
        <v>56795</v>
      </c>
      <c r="S62" s="37">
        <v>12</v>
      </c>
      <c r="T62" s="33">
        <f>SUM(R62:S62)</f>
        <v>56807</v>
      </c>
      <c r="U62" s="38">
        <v>186699</v>
      </c>
      <c r="V62" s="38">
        <v>905</v>
      </c>
      <c r="W62" s="36">
        <v>1243</v>
      </c>
      <c r="X62" s="44">
        <f>SUM(T62:V62)</f>
        <v>244411</v>
      </c>
    </row>
    <row r="63" spans="1:24" ht="7.5" customHeight="1" x14ac:dyDescent="0.15">
      <c r="A63" s="47"/>
      <c r="B63" s="122"/>
      <c r="C63" s="104" t="s">
        <v>135</v>
      </c>
      <c r="D63" s="96" t="s">
        <v>136</v>
      </c>
      <c r="E63" s="75" t="s">
        <v>137</v>
      </c>
      <c r="F63" s="31">
        <v>95958</v>
      </c>
      <c r="G63" s="32">
        <v>14</v>
      </c>
      <c r="H63" s="33">
        <f t="shared" si="25"/>
        <v>95972</v>
      </c>
      <c r="I63" s="34">
        <v>269276</v>
      </c>
      <c r="J63" s="34">
        <v>1624</v>
      </c>
      <c r="K63" s="31">
        <v>4918</v>
      </c>
      <c r="L63" s="33">
        <f t="shared" si="26"/>
        <v>366872</v>
      </c>
      <c r="M63" s="17"/>
      <c r="N63" s="87"/>
      <c r="O63" s="106"/>
      <c r="P63" s="95" t="s">
        <v>10</v>
      </c>
      <c r="Q63" s="94"/>
      <c r="R63" s="31">
        <f>SUM(R61:R62)</f>
        <v>193614</v>
      </c>
      <c r="S63" s="32">
        <f>SUM(S61:S62)</f>
        <v>49</v>
      </c>
      <c r="T63" s="33">
        <f t="shared" si="12"/>
        <v>193663</v>
      </c>
      <c r="U63" s="34">
        <f t="shared" ref="U63:W63" si="30">SUM(U61:U62)</f>
        <v>527548</v>
      </c>
      <c r="V63" s="34">
        <f t="shared" si="30"/>
        <v>3338</v>
      </c>
      <c r="W63" s="31">
        <f t="shared" si="30"/>
        <v>4745</v>
      </c>
      <c r="X63" s="33">
        <f t="shared" si="1"/>
        <v>724549</v>
      </c>
    </row>
    <row r="64" spans="1:24" ht="7.5" customHeight="1" x14ac:dyDescent="0.15">
      <c r="A64" s="47"/>
      <c r="B64" s="122"/>
      <c r="C64" s="105"/>
      <c r="D64" s="110"/>
      <c r="E64" s="75" t="s">
        <v>138</v>
      </c>
      <c r="F64" s="31">
        <v>32191</v>
      </c>
      <c r="G64" s="32">
        <v>1</v>
      </c>
      <c r="H64" s="33">
        <f t="shared" si="25"/>
        <v>32192</v>
      </c>
      <c r="I64" s="34">
        <v>68199</v>
      </c>
      <c r="J64" s="34">
        <v>385</v>
      </c>
      <c r="K64" s="31">
        <v>1180</v>
      </c>
      <c r="L64" s="33">
        <f t="shared" si="26"/>
        <v>100776</v>
      </c>
      <c r="M64" s="17"/>
      <c r="N64" s="87"/>
      <c r="O64" s="104" t="s">
        <v>139</v>
      </c>
      <c r="P64" s="95" t="s">
        <v>123</v>
      </c>
      <c r="Q64" s="94"/>
      <c r="R64" s="31">
        <v>124035</v>
      </c>
      <c r="S64" s="32">
        <v>21</v>
      </c>
      <c r="T64" s="33">
        <f t="shared" si="12"/>
        <v>124056</v>
      </c>
      <c r="U64" s="34">
        <v>394748</v>
      </c>
      <c r="V64" s="34">
        <v>2409</v>
      </c>
      <c r="W64" s="31">
        <v>5575</v>
      </c>
      <c r="X64" s="44">
        <f t="shared" si="1"/>
        <v>521213</v>
      </c>
    </row>
    <row r="65" spans="1:24" ht="7.5" customHeight="1" x14ac:dyDescent="0.15">
      <c r="A65" s="47"/>
      <c r="B65" s="122"/>
      <c r="C65" s="105"/>
      <c r="D65" s="110"/>
      <c r="E65" s="76" t="s">
        <v>10</v>
      </c>
      <c r="F65" s="45">
        <f>SUM(F63:F64)</f>
        <v>128149</v>
      </c>
      <c r="G65" s="32">
        <f>SUM(G63:G64)</f>
        <v>15</v>
      </c>
      <c r="H65" s="33">
        <f t="shared" si="25"/>
        <v>128164</v>
      </c>
      <c r="I65" s="31">
        <f>SUM(I63:I64)</f>
        <v>337475</v>
      </c>
      <c r="J65" s="31">
        <f>SUM(J63:J64)</f>
        <v>2009</v>
      </c>
      <c r="K65" s="31">
        <f>SUM(K63:K64)</f>
        <v>6098</v>
      </c>
      <c r="L65" s="33">
        <f t="shared" si="26"/>
        <v>467648</v>
      </c>
      <c r="M65" s="17"/>
      <c r="N65" s="87"/>
      <c r="O65" s="106"/>
      <c r="P65" s="95" t="s">
        <v>140</v>
      </c>
      <c r="Q65" s="94"/>
      <c r="R65" s="31">
        <v>75306</v>
      </c>
      <c r="S65" s="32">
        <v>13</v>
      </c>
      <c r="T65" s="33">
        <f t="shared" si="12"/>
        <v>75319</v>
      </c>
      <c r="U65" s="34">
        <v>226477</v>
      </c>
      <c r="V65" s="34">
        <v>1193</v>
      </c>
      <c r="W65" s="31">
        <v>1730</v>
      </c>
      <c r="X65" s="33">
        <f t="shared" si="1"/>
        <v>302989</v>
      </c>
    </row>
    <row r="66" spans="1:24" ht="7.5" customHeight="1" x14ac:dyDescent="0.15">
      <c r="A66" s="47"/>
      <c r="B66" s="122"/>
      <c r="C66" s="105"/>
      <c r="D66" s="96" t="s">
        <v>141</v>
      </c>
      <c r="E66" s="76" t="s">
        <v>142</v>
      </c>
      <c r="F66" s="31">
        <v>23220</v>
      </c>
      <c r="G66" s="32">
        <v>2</v>
      </c>
      <c r="H66" s="33">
        <f t="shared" ref="H66:H72" si="31">SUM(F66:G66)</f>
        <v>23222</v>
      </c>
      <c r="I66" s="34">
        <v>83273</v>
      </c>
      <c r="J66" s="34">
        <v>499</v>
      </c>
      <c r="K66" s="31">
        <v>2072</v>
      </c>
      <c r="L66" s="33">
        <f t="shared" ref="L66:L72" si="32">SUM(H66:J66)</f>
        <v>106994</v>
      </c>
      <c r="M66" s="17"/>
      <c r="N66" s="87"/>
      <c r="O66" s="104" t="s">
        <v>143</v>
      </c>
      <c r="P66" s="95" t="s">
        <v>144</v>
      </c>
      <c r="Q66" s="94"/>
      <c r="R66" s="31">
        <v>106762</v>
      </c>
      <c r="S66" s="32">
        <v>10</v>
      </c>
      <c r="T66" s="33">
        <f t="shared" si="12"/>
        <v>106772</v>
      </c>
      <c r="U66" s="34">
        <v>296037</v>
      </c>
      <c r="V66" s="34">
        <v>1639</v>
      </c>
      <c r="W66" s="31">
        <v>1940</v>
      </c>
      <c r="X66" s="33">
        <f t="shared" si="1"/>
        <v>404448</v>
      </c>
    </row>
    <row r="67" spans="1:24" ht="7.5" customHeight="1" x14ac:dyDescent="0.15">
      <c r="A67" s="47"/>
      <c r="B67" s="122"/>
      <c r="C67" s="105"/>
      <c r="D67" s="97"/>
      <c r="E67" s="76" t="s">
        <v>145</v>
      </c>
      <c r="F67" s="31">
        <v>9956</v>
      </c>
      <c r="G67" s="32">
        <v>1</v>
      </c>
      <c r="H67" s="33">
        <f t="shared" si="31"/>
        <v>9957</v>
      </c>
      <c r="I67" s="34">
        <v>25606</v>
      </c>
      <c r="J67" s="34">
        <v>218</v>
      </c>
      <c r="K67" s="31">
        <v>1603</v>
      </c>
      <c r="L67" s="33">
        <f t="shared" si="32"/>
        <v>35781</v>
      </c>
      <c r="M67" s="17"/>
      <c r="N67" s="87"/>
      <c r="O67" s="105"/>
      <c r="P67" s="95" t="s">
        <v>146</v>
      </c>
      <c r="Q67" s="94"/>
      <c r="R67" s="36">
        <v>20412</v>
      </c>
      <c r="S67" s="37">
        <v>0</v>
      </c>
      <c r="T67" s="33">
        <f t="shared" si="12"/>
        <v>20412</v>
      </c>
      <c r="U67" s="38">
        <v>66294</v>
      </c>
      <c r="V67" s="38">
        <v>360</v>
      </c>
      <c r="W67" s="36">
        <v>531</v>
      </c>
      <c r="X67" s="33">
        <f t="shared" si="1"/>
        <v>87066</v>
      </c>
    </row>
    <row r="68" spans="1:24" ht="7.5" customHeight="1" x14ac:dyDescent="0.15">
      <c r="A68" s="47"/>
      <c r="B68" s="122"/>
      <c r="C68" s="105"/>
      <c r="D68" s="97"/>
      <c r="E68" s="76" t="s">
        <v>147</v>
      </c>
      <c r="F68" s="31">
        <v>14815</v>
      </c>
      <c r="G68" s="32">
        <v>0</v>
      </c>
      <c r="H68" s="33">
        <f t="shared" si="31"/>
        <v>14815</v>
      </c>
      <c r="I68" s="34">
        <v>49703</v>
      </c>
      <c r="J68" s="34">
        <v>443</v>
      </c>
      <c r="K68" s="31">
        <v>2058</v>
      </c>
      <c r="L68" s="33">
        <f t="shared" si="32"/>
        <v>64961</v>
      </c>
      <c r="M68" s="17"/>
      <c r="N68" s="87"/>
      <c r="O68" s="106"/>
      <c r="P68" s="95" t="s">
        <v>10</v>
      </c>
      <c r="Q68" s="94"/>
      <c r="R68" s="31">
        <f>SUM(R66:R67)</f>
        <v>127174</v>
      </c>
      <c r="S68" s="32">
        <f>SUM(S66:S67)</f>
        <v>10</v>
      </c>
      <c r="T68" s="33">
        <f t="shared" si="12"/>
        <v>127184</v>
      </c>
      <c r="U68" s="34">
        <f>SUM(U66:U67)</f>
        <v>362331</v>
      </c>
      <c r="V68" s="34">
        <f>SUM(V66:V67)</f>
        <v>1999</v>
      </c>
      <c r="W68" s="31">
        <f>SUM(W66:W67)</f>
        <v>2471</v>
      </c>
      <c r="X68" s="33">
        <f t="shared" si="1"/>
        <v>491514</v>
      </c>
    </row>
    <row r="69" spans="1:24" ht="7.5" customHeight="1" x14ac:dyDescent="0.15">
      <c r="A69" s="47"/>
      <c r="B69" s="122"/>
      <c r="C69" s="105"/>
      <c r="D69" s="98"/>
      <c r="E69" s="76" t="s">
        <v>10</v>
      </c>
      <c r="F69" s="45">
        <f>SUM(F66:F68)</f>
        <v>47991</v>
      </c>
      <c r="G69" s="32">
        <f>SUM(G66:G68)</f>
        <v>3</v>
      </c>
      <c r="H69" s="33">
        <f t="shared" si="31"/>
        <v>47994</v>
      </c>
      <c r="I69" s="31">
        <f t="shared" ref="I69:K69" si="33">SUM(I66:I68)</f>
        <v>158582</v>
      </c>
      <c r="J69" s="31">
        <f t="shared" si="33"/>
        <v>1160</v>
      </c>
      <c r="K69" s="31">
        <f t="shared" si="33"/>
        <v>5733</v>
      </c>
      <c r="L69" s="33">
        <f t="shared" si="32"/>
        <v>207736</v>
      </c>
      <c r="M69" s="17"/>
      <c r="N69" s="88"/>
      <c r="O69" s="83" t="s">
        <v>37</v>
      </c>
      <c r="P69" s="84"/>
      <c r="Q69" s="85"/>
      <c r="R69" s="39">
        <f>SUM(R57,R63:R65,R68,R60)</f>
        <v>681824</v>
      </c>
      <c r="S69" s="40">
        <f>SUM(S57,S63:S65,S68,S60)</f>
        <v>100</v>
      </c>
      <c r="T69" s="41">
        <f t="shared" si="12"/>
        <v>681924</v>
      </c>
      <c r="U69" s="39">
        <f t="shared" ref="U69:W69" si="34">SUM(U57,U63:U65,U68,U60)</f>
        <v>1875913</v>
      </c>
      <c r="V69" s="39">
        <f t="shared" si="34"/>
        <v>11482</v>
      </c>
      <c r="W69" s="39">
        <f t="shared" si="34"/>
        <v>17125</v>
      </c>
      <c r="X69" s="41">
        <f t="shared" si="1"/>
        <v>2569319</v>
      </c>
    </row>
    <row r="70" spans="1:24" ht="7.5" customHeight="1" x14ac:dyDescent="0.15">
      <c r="A70" s="47"/>
      <c r="B70" s="122"/>
      <c r="C70" s="105"/>
      <c r="D70" s="80" t="s">
        <v>148</v>
      </c>
      <c r="E70" s="76" t="s">
        <v>211</v>
      </c>
      <c r="F70" s="31">
        <v>76307</v>
      </c>
      <c r="G70" s="32">
        <v>7</v>
      </c>
      <c r="H70" s="33">
        <f t="shared" si="31"/>
        <v>76314</v>
      </c>
      <c r="I70" s="34">
        <v>174231</v>
      </c>
      <c r="J70" s="34">
        <v>1021</v>
      </c>
      <c r="K70" s="31">
        <v>1302</v>
      </c>
      <c r="L70" s="33">
        <f t="shared" si="32"/>
        <v>251566</v>
      </c>
      <c r="M70" s="17"/>
      <c r="N70" s="86" t="s">
        <v>150</v>
      </c>
      <c r="O70" s="89" t="s">
        <v>151</v>
      </c>
      <c r="P70" s="90"/>
      <c r="Q70" s="91"/>
      <c r="R70" s="36">
        <v>88955</v>
      </c>
      <c r="S70" s="37">
        <v>15</v>
      </c>
      <c r="T70" s="44">
        <f t="shared" si="12"/>
        <v>88970</v>
      </c>
      <c r="U70" s="38">
        <v>208118</v>
      </c>
      <c r="V70" s="38">
        <v>1099</v>
      </c>
      <c r="W70" s="36">
        <v>1610</v>
      </c>
      <c r="X70" s="44">
        <f t="shared" si="1"/>
        <v>298187</v>
      </c>
    </row>
    <row r="71" spans="1:24" ht="7.5" customHeight="1" x14ac:dyDescent="0.15">
      <c r="A71" s="47"/>
      <c r="B71" s="122"/>
      <c r="C71" s="105"/>
      <c r="D71" s="81"/>
      <c r="E71" s="76" t="s">
        <v>152</v>
      </c>
      <c r="F71" s="31">
        <v>19884</v>
      </c>
      <c r="G71" s="32">
        <v>0</v>
      </c>
      <c r="H71" s="33">
        <f t="shared" si="31"/>
        <v>19884</v>
      </c>
      <c r="I71" s="34">
        <v>57536</v>
      </c>
      <c r="J71" s="34">
        <v>322</v>
      </c>
      <c r="K71" s="31">
        <v>682</v>
      </c>
      <c r="L71" s="33">
        <f t="shared" si="32"/>
        <v>77742</v>
      </c>
      <c r="M71" s="11"/>
      <c r="N71" s="87"/>
      <c r="O71" s="115" t="s">
        <v>153</v>
      </c>
      <c r="P71" s="95" t="s">
        <v>154</v>
      </c>
      <c r="Q71" s="94"/>
      <c r="R71" s="31">
        <v>70238</v>
      </c>
      <c r="S71" s="32">
        <v>16</v>
      </c>
      <c r="T71" s="33">
        <f t="shared" si="12"/>
        <v>70254</v>
      </c>
      <c r="U71" s="34">
        <v>171667</v>
      </c>
      <c r="V71" s="34">
        <v>1122</v>
      </c>
      <c r="W71" s="31">
        <v>1381</v>
      </c>
      <c r="X71" s="33">
        <f t="shared" si="1"/>
        <v>243043</v>
      </c>
    </row>
    <row r="72" spans="1:24" ht="7.5" customHeight="1" x14ac:dyDescent="0.15">
      <c r="A72" s="47"/>
      <c r="B72" s="122"/>
      <c r="C72" s="105"/>
      <c r="D72" s="82"/>
      <c r="E72" s="76" t="s">
        <v>10</v>
      </c>
      <c r="F72" s="45">
        <f>SUM(F70:F71)</f>
        <v>96191</v>
      </c>
      <c r="G72" s="32">
        <f>SUM(G70:G71)</f>
        <v>7</v>
      </c>
      <c r="H72" s="33">
        <f t="shared" si="31"/>
        <v>96198</v>
      </c>
      <c r="I72" s="31">
        <f>SUM(I70:I71)</f>
        <v>231767</v>
      </c>
      <c r="J72" s="31">
        <f>SUM(J70:J71)</f>
        <v>1343</v>
      </c>
      <c r="K72" s="31">
        <f>SUM(K70:K71)</f>
        <v>1984</v>
      </c>
      <c r="L72" s="33">
        <f t="shared" si="32"/>
        <v>329308</v>
      </c>
      <c r="M72" s="11"/>
      <c r="N72" s="87"/>
      <c r="O72" s="105"/>
      <c r="P72" s="95" t="s">
        <v>155</v>
      </c>
      <c r="Q72" s="94"/>
      <c r="R72" s="36">
        <v>28920</v>
      </c>
      <c r="S72" s="37">
        <v>9</v>
      </c>
      <c r="T72" s="33">
        <f t="shared" si="12"/>
        <v>28929</v>
      </c>
      <c r="U72" s="38">
        <v>103896</v>
      </c>
      <c r="V72" s="38">
        <v>667</v>
      </c>
      <c r="W72" s="36">
        <v>1175</v>
      </c>
      <c r="X72" s="44">
        <f t="shared" ref="X72:X73" si="35">SUM(T72:V72)</f>
        <v>133492</v>
      </c>
    </row>
    <row r="73" spans="1:24" ht="7.5" customHeight="1" x14ac:dyDescent="0.15">
      <c r="A73" s="47"/>
      <c r="B73" s="122"/>
      <c r="C73" s="105"/>
      <c r="D73" s="96" t="s">
        <v>156</v>
      </c>
      <c r="E73" s="76" t="s">
        <v>156</v>
      </c>
      <c r="F73" s="31">
        <v>13565</v>
      </c>
      <c r="G73" s="32">
        <v>2</v>
      </c>
      <c r="H73" s="33">
        <f t="shared" si="25"/>
        <v>13567</v>
      </c>
      <c r="I73" s="34">
        <v>51250</v>
      </c>
      <c r="J73" s="34">
        <v>272</v>
      </c>
      <c r="K73" s="31">
        <v>953</v>
      </c>
      <c r="L73" s="33">
        <f t="shared" si="26"/>
        <v>65089</v>
      </c>
      <c r="M73" s="11"/>
      <c r="N73" s="87"/>
      <c r="O73" s="106"/>
      <c r="P73" s="95" t="s">
        <v>10</v>
      </c>
      <c r="Q73" s="94"/>
      <c r="R73" s="36">
        <f>SUM(R71:R72)</f>
        <v>99158</v>
      </c>
      <c r="S73" s="37">
        <f>SUM(S71:S72)</f>
        <v>25</v>
      </c>
      <c r="T73" s="33">
        <f t="shared" si="12"/>
        <v>99183</v>
      </c>
      <c r="U73" s="38">
        <f t="shared" ref="U73:W73" si="36">SUM(U71:U72)</f>
        <v>275563</v>
      </c>
      <c r="V73" s="38">
        <f t="shared" si="36"/>
        <v>1789</v>
      </c>
      <c r="W73" s="36">
        <f t="shared" si="36"/>
        <v>2556</v>
      </c>
      <c r="X73" s="44">
        <f t="shared" si="35"/>
        <v>376535</v>
      </c>
    </row>
    <row r="74" spans="1:24" ht="7.5" customHeight="1" x14ac:dyDescent="0.15">
      <c r="A74" s="47"/>
      <c r="B74" s="122"/>
      <c r="C74" s="105"/>
      <c r="D74" s="97"/>
      <c r="E74" s="76" t="s">
        <v>157</v>
      </c>
      <c r="F74" s="31">
        <v>17123</v>
      </c>
      <c r="G74" s="32">
        <v>1</v>
      </c>
      <c r="H74" s="33">
        <f t="shared" si="25"/>
        <v>17124</v>
      </c>
      <c r="I74" s="34">
        <v>62579</v>
      </c>
      <c r="J74" s="34">
        <v>419</v>
      </c>
      <c r="K74" s="31">
        <v>1700</v>
      </c>
      <c r="L74" s="33">
        <f t="shared" si="26"/>
        <v>80122</v>
      </c>
      <c r="M74" s="11"/>
      <c r="N74" s="87"/>
      <c r="O74" s="92" t="s">
        <v>158</v>
      </c>
      <c r="P74" s="93"/>
      <c r="Q74" s="94"/>
      <c r="R74" s="31">
        <v>149276</v>
      </c>
      <c r="S74" s="32">
        <v>23</v>
      </c>
      <c r="T74" s="33">
        <f t="shared" si="12"/>
        <v>149299</v>
      </c>
      <c r="U74" s="34">
        <v>365382</v>
      </c>
      <c r="V74" s="34">
        <v>2662</v>
      </c>
      <c r="W74" s="31">
        <v>3261</v>
      </c>
      <c r="X74" s="33">
        <f t="shared" si="1"/>
        <v>517343</v>
      </c>
    </row>
    <row r="75" spans="1:24" ht="7.5" customHeight="1" x14ac:dyDescent="0.15">
      <c r="A75" s="47"/>
      <c r="B75" s="122"/>
      <c r="C75" s="105"/>
      <c r="D75" s="97"/>
      <c r="E75" s="76" t="s">
        <v>159</v>
      </c>
      <c r="F75" s="50">
        <v>12631</v>
      </c>
      <c r="G75" s="51">
        <v>3</v>
      </c>
      <c r="H75" s="33">
        <f t="shared" si="25"/>
        <v>12634</v>
      </c>
      <c r="I75" s="53">
        <v>41147</v>
      </c>
      <c r="J75" s="53">
        <v>402</v>
      </c>
      <c r="K75" s="50">
        <v>1836</v>
      </c>
      <c r="L75" s="33">
        <f t="shared" si="26"/>
        <v>54183</v>
      </c>
      <c r="M75" s="11"/>
      <c r="N75" s="87"/>
      <c r="O75" s="92" t="s">
        <v>160</v>
      </c>
      <c r="P75" s="93"/>
      <c r="Q75" s="94"/>
      <c r="R75" s="31">
        <v>96554</v>
      </c>
      <c r="S75" s="32">
        <v>25</v>
      </c>
      <c r="T75" s="33">
        <f t="shared" si="12"/>
        <v>96579</v>
      </c>
      <c r="U75" s="34">
        <v>201898</v>
      </c>
      <c r="V75" s="34">
        <v>1190</v>
      </c>
      <c r="W75" s="31">
        <v>1487</v>
      </c>
      <c r="X75" s="33">
        <f t="shared" si="1"/>
        <v>299667</v>
      </c>
    </row>
    <row r="76" spans="1:24" ht="7.5" customHeight="1" x14ac:dyDescent="0.15">
      <c r="A76" s="47"/>
      <c r="B76" s="122"/>
      <c r="C76" s="106"/>
      <c r="D76" s="98"/>
      <c r="E76" s="76" t="s">
        <v>10</v>
      </c>
      <c r="F76" s="45">
        <f>SUM(F73:F75)</f>
        <v>43319</v>
      </c>
      <c r="G76" s="32">
        <f>SUM(G73:G75)</f>
        <v>6</v>
      </c>
      <c r="H76" s="33">
        <f t="shared" si="25"/>
        <v>43325</v>
      </c>
      <c r="I76" s="31">
        <f t="shared" ref="I76:K76" si="37">SUM(I73:I75)</f>
        <v>154976</v>
      </c>
      <c r="J76" s="31">
        <f t="shared" si="37"/>
        <v>1093</v>
      </c>
      <c r="K76" s="31">
        <f t="shared" si="37"/>
        <v>4489</v>
      </c>
      <c r="L76" s="33">
        <f t="shared" si="26"/>
        <v>199394</v>
      </c>
      <c r="M76" s="11"/>
      <c r="N76" s="88"/>
      <c r="O76" s="83" t="s">
        <v>37</v>
      </c>
      <c r="P76" s="84"/>
      <c r="Q76" s="85"/>
      <c r="R76" s="39">
        <f>SUM(R73:R75,R70)</f>
        <v>433943</v>
      </c>
      <c r="S76" s="42">
        <f>SUM(S73:S75,S70)</f>
        <v>88</v>
      </c>
      <c r="T76" s="41">
        <f t="shared" si="12"/>
        <v>434031</v>
      </c>
      <c r="U76" s="43">
        <f t="shared" ref="U76:W76" si="38">SUM(U73:U75,U70)</f>
        <v>1050961</v>
      </c>
      <c r="V76" s="43">
        <f t="shared" si="38"/>
        <v>6740</v>
      </c>
      <c r="W76" s="39">
        <f t="shared" si="38"/>
        <v>8914</v>
      </c>
      <c r="X76" s="41">
        <f t="shared" si="1"/>
        <v>1491732</v>
      </c>
    </row>
    <row r="77" spans="1:24" ht="7.5" customHeight="1" x14ac:dyDescent="0.15">
      <c r="A77" s="47"/>
      <c r="B77" s="122"/>
      <c r="C77" s="104" t="s">
        <v>161</v>
      </c>
      <c r="D77" s="107" t="s">
        <v>162</v>
      </c>
      <c r="E77" s="76" t="s">
        <v>163</v>
      </c>
      <c r="F77" s="50">
        <v>41372</v>
      </c>
      <c r="G77" s="51">
        <v>16</v>
      </c>
      <c r="H77" s="52">
        <f>SUM(F77:G77)</f>
        <v>41388</v>
      </c>
      <c r="I77" s="53">
        <v>39383</v>
      </c>
      <c r="J77" s="53">
        <v>1506</v>
      </c>
      <c r="K77" s="50">
        <v>6648</v>
      </c>
      <c r="L77" s="52">
        <f>SUM(H77:J77)</f>
        <v>82277</v>
      </c>
      <c r="M77" s="11"/>
      <c r="N77" s="86" t="s">
        <v>164</v>
      </c>
      <c r="O77" s="108" t="s">
        <v>165</v>
      </c>
      <c r="P77" s="109" t="s">
        <v>166</v>
      </c>
      <c r="Q77" s="91"/>
      <c r="R77" s="18">
        <v>103758</v>
      </c>
      <c r="S77" s="19">
        <v>6</v>
      </c>
      <c r="T77" s="20">
        <f t="shared" si="12"/>
        <v>103764</v>
      </c>
      <c r="U77" s="21">
        <v>375741</v>
      </c>
      <c r="V77" s="21">
        <v>2333</v>
      </c>
      <c r="W77" s="18">
        <v>8264</v>
      </c>
      <c r="X77" s="20">
        <f t="shared" si="1"/>
        <v>481838</v>
      </c>
    </row>
    <row r="78" spans="1:24" ht="7.5" customHeight="1" x14ac:dyDescent="0.15">
      <c r="A78" s="47"/>
      <c r="B78" s="122"/>
      <c r="C78" s="105"/>
      <c r="D78" s="107"/>
      <c r="E78" s="76" t="s">
        <v>167</v>
      </c>
      <c r="F78" s="50">
        <v>12651</v>
      </c>
      <c r="G78" s="51">
        <v>5</v>
      </c>
      <c r="H78" s="52">
        <f>SUM(F78:G78)</f>
        <v>12656</v>
      </c>
      <c r="I78" s="53">
        <v>14286</v>
      </c>
      <c r="J78" s="53">
        <v>431</v>
      </c>
      <c r="K78" s="50">
        <v>1908</v>
      </c>
      <c r="L78" s="52">
        <f>SUM(H78:J78)</f>
        <v>27373</v>
      </c>
      <c r="M78" s="11"/>
      <c r="N78" s="87"/>
      <c r="O78" s="105"/>
      <c r="P78" s="95" t="s">
        <v>168</v>
      </c>
      <c r="Q78" s="94"/>
      <c r="R78" s="31">
        <v>79032</v>
      </c>
      <c r="S78" s="32">
        <v>8</v>
      </c>
      <c r="T78" s="33">
        <f t="shared" si="12"/>
        <v>79040</v>
      </c>
      <c r="U78" s="34">
        <v>283695</v>
      </c>
      <c r="V78" s="34">
        <v>1400</v>
      </c>
      <c r="W78" s="31">
        <v>2696</v>
      </c>
      <c r="X78" s="33">
        <f t="shared" ref="X78:X88" si="39">SUM(T78:V78)</f>
        <v>364135</v>
      </c>
    </row>
    <row r="79" spans="1:24" ht="7.5" customHeight="1" x14ac:dyDescent="0.15">
      <c r="A79" s="47"/>
      <c r="B79" s="122"/>
      <c r="C79" s="105"/>
      <c r="D79" s="107"/>
      <c r="E79" s="76" t="s">
        <v>10</v>
      </c>
      <c r="F79" s="45">
        <f>SUM(F77:F78)</f>
        <v>54023</v>
      </c>
      <c r="G79" s="32">
        <f>SUM(G77:G78)</f>
        <v>21</v>
      </c>
      <c r="H79" s="33">
        <f>SUM(F79:G79)</f>
        <v>54044</v>
      </c>
      <c r="I79" s="45">
        <f>SUM(I77:I78)</f>
        <v>53669</v>
      </c>
      <c r="J79" s="45">
        <f>SUM(J77:J78)</f>
        <v>1937</v>
      </c>
      <c r="K79" s="45">
        <f>SUM(K77:K78)</f>
        <v>8556</v>
      </c>
      <c r="L79" s="52">
        <f>SUM(H79:J79)</f>
        <v>109650</v>
      </c>
      <c r="M79" s="11"/>
      <c r="N79" s="87"/>
      <c r="O79" s="105"/>
      <c r="P79" s="95" t="s">
        <v>169</v>
      </c>
      <c r="Q79" s="94"/>
      <c r="R79" s="31">
        <v>91173</v>
      </c>
      <c r="S79" s="32">
        <v>6</v>
      </c>
      <c r="T79" s="33">
        <f t="shared" si="12"/>
        <v>91179</v>
      </c>
      <c r="U79" s="34">
        <v>247792</v>
      </c>
      <c r="V79" s="34">
        <v>1182</v>
      </c>
      <c r="W79" s="31">
        <v>1824</v>
      </c>
      <c r="X79" s="33">
        <f t="shared" si="39"/>
        <v>340153</v>
      </c>
    </row>
    <row r="80" spans="1:24" ht="7.5" customHeight="1" x14ac:dyDescent="0.15">
      <c r="A80" s="47"/>
      <c r="B80" s="122"/>
      <c r="C80" s="105"/>
      <c r="D80" s="96" t="s">
        <v>170</v>
      </c>
      <c r="E80" s="76" t="s">
        <v>170</v>
      </c>
      <c r="F80" s="31">
        <v>35421</v>
      </c>
      <c r="G80" s="32">
        <v>7</v>
      </c>
      <c r="H80" s="33">
        <f t="shared" si="25"/>
        <v>35428</v>
      </c>
      <c r="I80" s="34">
        <v>43421</v>
      </c>
      <c r="J80" s="34">
        <v>1096</v>
      </c>
      <c r="K80" s="31">
        <v>5493</v>
      </c>
      <c r="L80" s="33">
        <f t="shared" si="26"/>
        <v>79945</v>
      </c>
      <c r="M80" s="11"/>
      <c r="N80" s="87"/>
      <c r="O80" s="106"/>
      <c r="P80" s="95" t="s">
        <v>171</v>
      </c>
      <c r="Q80" s="94"/>
      <c r="R80" s="31">
        <v>43279</v>
      </c>
      <c r="S80" s="32">
        <v>3</v>
      </c>
      <c r="T80" s="33">
        <f t="shared" si="12"/>
        <v>43282</v>
      </c>
      <c r="U80" s="34">
        <v>125802</v>
      </c>
      <c r="V80" s="34">
        <v>525</v>
      </c>
      <c r="W80" s="31">
        <v>865</v>
      </c>
      <c r="X80" s="33">
        <f t="shared" si="39"/>
        <v>169609</v>
      </c>
    </row>
    <row r="81" spans="1:24" ht="7.5" customHeight="1" x14ac:dyDescent="0.15">
      <c r="A81" s="47"/>
      <c r="B81" s="122"/>
      <c r="C81" s="105"/>
      <c r="D81" s="97"/>
      <c r="E81" s="76" t="s">
        <v>172</v>
      </c>
      <c r="F81" s="50">
        <v>7562</v>
      </c>
      <c r="G81" s="51">
        <v>2</v>
      </c>
      <c r="H81" s="52">
        <f>SUM(F81:G81)</f>
        <v>7564</v>
      </c>
      <c r="I81" s="53">
        <v>9257</v>
      </c>
      <c r="J81" s="53">
        <v>254</v>
      </c>
      <c r="K81" s="50">
        <v>1057</v>
      </c>
      <c r="L81" s="52">
        <f>SUM(H81:J81)</f>
        <v>17075</v>
      </c>
      <c r="M81" s="11"/>
      <c r="N81" s="87"/>
      <c r="O81" s="92" t="s">
        <v>173</v>
      </c>
      <c r="P81" s="93"/>
      <c r="Q81" s="94"/>
      <c r="R81" s="31">
        <v>88129</v>
      </c>
      <c r="S81" s="32">
        <v>15</v>
      </c>
      <c r="T81" s="33">
        <f t="shared" si="12"/>
        <v>88144</v>
      </c>
      <c r="U81" s="34">
        <v>249409</v>
      </c>
      <c r="V81" s="34">
        <v>1369</v>
      </c>
      <c r="W81" s="31">
        <v>1439</v>
      </c>
      <c r="X81" s="33">
        <f t="shared" si="39"/>
        <v>338922</v>
      </c>
    </row>
    <row r="82" spans="1:24" ht="7.5" customHeight="1" x14ac:dyDescent="0.15">
      <c r="A82" s="47"/>
      <c r="B82" s="122"/>
      <c r="C82" s="105"/>
      <c r="D82" s="97"/>
      <c r="E82" s="76" t="s">
        <v>174</v>
      </c>
      <c r="F82" s="50">
        <v>10211</v>
      </c>
      <c r="G82" s="51">
        <v>3</v>
      </c>
      <c r="H82" s="52">
        <f>SUM(F82:G82)</f>
        <v>10214</v>
      </c>
      <c r="I82" s="53">
        <v>13788</v>
      </c>
      <c r="J82" s="53">
        <v>324</v>
      </c>
      <c r="K82" s="50">
        <v>1815</v>
      </c>
      <c r="L82" s="52">
        <f>SUM(H82:J82)</f>
        <v>24326</v>
      </c>
      <c r="M82" s="11"/>
      <c r="N82" s="87"/>
      <c r="O82" s="104" t="s">
        <v>175</v>
      </c>
      <c r="P82" s="95" t="s">
        <v>176</v>
      </c>
      <c r="Q82" s="94"/>
      <c r="R82" s="31">
        <v>82159</v>
      </c>
      <c r="S82" s="32">
        <v>8</v>
      </c>
      <c r="T82" s="33">
        <f t="shared" si="12"/>
        <v>82167</v>
      </c>
      <c r="U82" s="34">
        <v>235651</v>
      </c>
      <c r="V82" s="34">
        <v>1258</v>
      </c>
      <c r="W82" s="31">
        <v>2141</v>
      </c>
      <c r="X82" s="33">
        <f t="shared" si="39"/>
        <v>319076</v>
      </c>
    </row>
    <row r="83" spans="1:24" ht="7.5" customHeight="1" x14ac:dyDescent="0.15">
      <c r="A83" s="47"/>
      <c r="B83" s="122"/>
      <c r="C83" s="105"/>
      <c r="D83" s="98"/>
      <c r="E83" s="76" t="s">
        <v>10</v>
      </c>
      <c r="F83" s="45">
        <f>SUM(F80:F82)</f>
        <v>53194</v>
      </c>
      <c r="G83" s="32">
        <f>SUM(G80:G82)</f>
        <v>12</v>
      </c>
      <c r="H83" s="33">
        <f>SUM(F83:G83)</f>
        <v>53206</v>
      </c>
      <c r="I83" s="45">
        <f t="shared" ref="I83:K83" si="40">SUM(I80:I82)</f>
        <v>66466</v>
      </c>
      <c r="J83" s="45">
        <f t="shared" si="40"/>
        <v>1674</v>
      </c>
      <c r="K83" s="45">
        <f t="shared" si="40"/>
        <v>8365</v>
      </c>
      <c r="L83" s="52">
        <f>SUM(H83:J83)</f>
        <v>121346</v>
      </c>
      <c r="M83" s="11"/>
      <c r="N83" s="87"/>
      <c r="O83" s="105"/>
      <c r="P83" s="95" t="s">
        <v>177</v>
      </c>
      <c r="Q83" s="94"/>
      <c r="R83" s="31">
        <v>41293</v>
      </c>
      <c r="S83" s="32">
        <v>4</v>
      </c>
      <c r="T83" s="33">
        <f t="shared" si="12"/>
        <v>41297</v>
      </c>
      <c r="U83" s="34">
        <v>109078</v>
      </c>
      <c r="V83" s="34">
        <v>470</v>
      </c>
      <c r="W83" s="31">
        <v>809</v>
      </c>
      <c r="X83" s="33">
        <f t="shared" si="39"/>
        <v>150845</v>
      </c>
    </row>
    <row r="84" spans="1:24" ht="7.5" customHeight="1" x14ac:dyDescent="0.15">
      <c r="A84" s="47"/>
      <c r="B84" s="122"/>
      <c r="C84" s="105"/>
      <c r="D84" s="96" t="s">
        <v>178</v>
      </c>
      <c r="E84" s="75" t="s">
        <v>178</v>
      </c>
      <c r="F84" s="50">
        <v>46388</v>
      </c>
      <c r="G84" s="51">
        <v>7</v>
      </c>
      <c r="H84" s="52">
        <f>SUM(F84:G84)</f>
        <v>46395</v>
      </c>
      <c r="I84" s="53">
        <v>68756</v>
      </c>
      <c r="J84" s="53">
        <v>1618</v>
      </c>
      <c r="K84" s="50">
        <v>8230</v>
      </c>
      <c r="L84" s="52">
        <f>SUM(H84:J84)</f>
        <v>116769</v>
      </c>
      <c r="M84" s="11"/>
      <c r="N84" s="87"/>
      <c r="O84" s="106"/>
      <c r="P84" s="95" t="s">
        <v>179</v>
      </c>
      <c r="Q84" s="94"/>
      <c r="R84" s="31">
        <v>12329</v>
      </c>
      <c r="S84" s="32">
        <v>0</v>
      </c>
      <c r="T84" s="33">
        <f t="shared" si="12"/>
        <v>12329</v>
      </c>
      <c r="U84" s="34">
        <v>20562</v>
      </c>
      <c r="V84" s="34">
        <v>179</v>
      </c>
      <c r="W84" s="31">
        <v>138</v>
      </c>
      <c r="X84" s="33">
        <f t="shared" si="39"/>
        <v>33070</v>
      </c>
    </row>
    <row r="85" spans="1:24" ht="7.5" customHeight="1" x14ac:dyDescent="0.15">
      <c r="A85" s="47"/>
      <c r="B85" s="122"/>
      <c r="C85" s="105"/>
      <c r="D85" s="97"/>
      <c r="E85" s="76" t="s">
        <v>180</v>
      </c>
      <c r="F85" s="50">
        <v>7484</v>
      </c>
      <c r="G85" s="51">
        <v>0</v>
      </c>
      <c r="H85" s="52">
        <f>SUM(F85:G85)</f>
        <v>7484</v>
      </c>
      <c r="I85" s="53">
        <v>7655</v>
      </c>
      <c r="J85" s="53">
        <v>447</v>
      </c>
      <c r="K85" s="50">
        <v>1858</v>
      </c>
      <c r="L85" s="52">
        <f>SUM(H85:J85)</f>
        <v>15586</v>
      </c>
      <c r="M85" s="54"/>
      <c r="N85" s="87"/>
      <c r="O85" s="92" t="s">
        <v>181</v>
      </c>
      <c r="P85" s="93"/>
      <c r="Q85" s="94"/>
      <c r="R85" s="31">
        <v>181753</v>
      </c>
      <c r="S85" s="32">
        <v>13</v>
      </c>
      <c r="T85" s="33">
        <f t="shared" si="12"/>
        <v>181766</v>
      </c>
      <c r="U85" s="34">
        <v>476161</v>
      </c>
      <c r="V85" s="34">
        <v>3344</v>
      </c>
      <c r="W85" s="31">
        <v>3536</v>
      </c>
      <c r="X85" s="33">
        <f t="shared" si="39"/>
        <v>661271</v>
      </c>
    </row>
    <row r="86" spans="1:24" ht="7.5" customHeight="1" x14ac:dyDescent="0.15">
      <c r="A86" s="47"/>
      <c r="B86" s="122"/>
      <c r="C86" s="105"/>
      <c r="D86" s="97"/>
      <c r="E86" s="76" t="s">
        <v>182</v>
      </c>
      <c r="F86" s="31">
        <v>9617</v>
      </c>
      <c r="G86" s="32">
        <v>4</v>
      </c>
      <c r="H86" s="33">
        <f t="shared" si="25"/>
        <v>9621</v>
      </c>
      <c r="I86" s="34">
        <v>17370</v>
      </c>
      <c r="J86" s="34">
        <v>279</v>
      </c>
      <c r="K86" s="31">
        <v>1800</v>
      </c>
      <c r="L86" s="33">
        <f t="shared" si="26"/>
        <v>27270</v>
      </c>
      <c r="M86" s="54"/>
      <c r="N86" s="87"/>
      <c r="O86" s="92" t="s">
        <v>183</v>
      </c>
      <c r="P86" s="93"/>
      <c r="Q86" s="94"/>
      <c r="R86" s="31">
        <v>122777</v>
      </c>
      <c r="S86" s="32">
        <v>15</v>
      </c>
      <c r="T86" s="33">
        <f t="shared" si="12"/>
        <v>122792</v>
      </c>
      <c r="U86" s="55">
        <v>319010</v>
      </c>
      <c r="V86" s="55">
        <v>1758</v>
      </c>
      <c r="W86" s="31">
        <v>2276</v>
      </c>
      <c r="X86" s="33">
        <f t="shared" si="39"/>
        <v>443560</v>
      </c>
    </row>
    <row r="87" spans="1:24" ht="7.5" customHeight="1" x14ac:dyDescent="0.15">
      <c r="A87" s="56"/>
      <c r="B87" s="122"/>
      <c r="C87" s="105"/>
      <c r="D87" s="98"/>
      <c r="E87" s="76" t="s">
        <v>10</v>
      </c>
      <c r="F87" s="45">
        <f>SUM(F84:F86)</f>
        <v>63489</v>
      </c>
      <c r="G87" s="32">
        <f>SUM(G84:G86)</f>
        <v>11</v>
      </c>
      <c r="H87" s="33">
        <f t="shared" si="25"/>
        <v>63500</v>
      </c>
      <c r="I87" s="45">
        <f t="shared" ref="I87:K87" si="41">SUM(I84:I86)</f>
        <v>93781</v>
      </c>
      <c r="J87" s="45">
        <f t="shared" si="41"/>
        <v>2344</v>
      </c>
      <c r="K87" s="45">
        <f t="shared" si="41"/>
        <v>11888</v>
      </c>
      <c r="L87" s="33">
        <f t="shared" si="26"/>
        <v>159625</v>
      </c>
      <c r="M87" s="54"/>
      <c r="N87" s="87"/>
      <c r="O87" s="92" t="s">
        <v>184</v>
      </c>
      <c r="P87" s="93"/>
      <c r="Q87" s="94"/>
      <c r="R87" s="31">
        <v>143728</v>
      </c>
      <c r="S87" s="32">
        <v>7</v>
      </c>
      <c r="T87" s="33">
        <f t="shared" si="12"/>
        <v>143735</v>
      </c>
      <c r="U87" s="55">
        <v>324864</v>
      </c>
      <c r="V87" s="55">
        <v>1652</v>
      </c>
      <c r="W87" s="57">
        <v>1956</v>
      </c>
      <c r="X87" s="33">
        <f t="shared" si="39"/>
        <v>470251</v>
      </c>
    </row>
    <row r="88" spans="1:24" ht="7.5" customHeight="1" x14ac:dyDescent="0.15">
      <c r="A88" s="58"/>
      <c r="B88" s="122"/>
      <c r="C88" s="105"/>
      <c r="D88" s="99" t="s">
        <v>185</v>
      </c>
      <c r="E88" s="100"/>
      <c r="F88" s="31">
        <v>47219</v>
      </c>
      <c r="G88" s="32">
        <v>14</v>
      </c>
      <c r="H88" s="33">
        <f t="shared" si="25"/>
        <v>47233</v>
      </c>
      <c r="I88" s="34">
        <v>142933</v>
      </c>
      <c r="J88" s="34">
        <v>1131</v>
      </c>
      <c r="K88" s="31">
        <v>3806</v>
      </c>
      <c r="L88" s="33">
        <f t="shared" si="26"/>
        <v>191297</v>
      </c>
      <c r="M88" s="54"/>
      <c r="N88" s="87"/>
      <c r="O88" s="111" t="s">
        <v>186</v>
      </c>
      <c r="P88" s="95" t="s">
        <v>187</v>
      </c>
      <c r="Q88" s="94"/>
      <c r="R88" s="31">
        <v>193495</v>
      </c>
      <c r="S88" s="32">
        <v>13</v>
      </c>
      <c r="T88" s="33">
        <f t="shared" si="12"/>
        <v>193508</v>
      </c>
      <c r="U88" s="55">
        <v>434679</v>
      </c>
      <c r="V88" s="55">
        <v>2209</v>
      </c>
      <c r="W88" s="57">
        <v>3016</v>
      </c>
      <c r="X88" s="33">
        <f t="shared" si="39"/>
        <v>630396</v>
      </c>
    </row>
    <row r="89" spans="1:24" ht="7.5" customHeight="1" x14ac:dyDescent="0.15">
      <c r="A89" s="58"/>
      <c r="B89" s="122"/>
      <c r="C89" s="106"/>
      <c r="D89" s="99" t="s">
        <v>188</v>
      </c>
      <c r="E89" s="100"/>
      <c r="F89" s="31">
        <v>75814</v>
      </c>
      <c r="G89" s="32">
        <v>22</v>
      </c>
      <c r="H89" s="33">
        <f t="shared" si="25"/>
        <v>75836</v>
      </c>
      <c r="I89" s="34">
        <v>187211</v>
      </c>
      <c r="J89" s="34">
        <v>1980</v>
      </c>
      <c r="K89" s="31">
        <v>8663</v>
      </c>
      <c r="L89" s="33">
        <f t="shared" si="26"/>
        <v>265027</v>
      </c>
      <c r="N89" s="87"/>
      <c r="O89" s="112"/>
      <c r="P89" s="113" t="s">
        <v>189</v>
      </c>
      <c r="Q89" s="114"/>
      <c r="R89" s="31">
        <f t="shared" ref="R89:W89" si="42">SUM(R101:R102)</f>
        <v>24148</v>
      </c>
      <c r="S89" s="32">
        <f t="shared" si="42"/>
        <v>0</v>
      </c>
      <c r="T89" s="33">
        <f>SUM(T101:T102)</f>
        <v>24148</v>
      </c>
      <c r="U89" s="55">
        <f>SUM(U101:U102)</f>
        <v>35035</v>
      </c>
      <c r="V89" s="55">
        <f t="shared" si="42"/>
        <v>279</v>
      </c>
      <c r="W89" s="57">
        <f t="shared" si="42"/>
        <v>365</v>
      </c>
      <c r="X89" s="33">
        <f>SUM(T89:V89)</f>
        <v>59462</v>
      </c>
    </row>
    <row r="90" spans="1:24" ht="7.5" customHeight="1" x14ac:dyDescent="0.15">
      <c r="A90" s="58"/>
      <c r="B90" s="122"/>
      <c r="C90" s="79" t="s">
        <v>190</v>
      </c>
      <c r="D90" s="80" t="s">
        <v>190</v>
      </c>
      <c r="E90" s="75" t="s">
        <v>191</v>
      </c>
      <c r="F90" s="31">
        <v>109734</v>
      </c>
      <c r="G90" s="32">
        <v>24</v>
      </c>
      <c r="H90" s="33">
        <f t="shared" si="25"/>
        <v>109758</v>
      </c>
      <c r="I90" s="34">
        <v>264703</v>
      </c>
      <c r="J90" s="34">
        <v>3518</v>
      </c>
      <c r="K90" s="31">
        <v>12626</v>
      </c>
      <c r="L90" s="33">
        <f t="shared" si="26"/>
        <v>377979</v>
      </c>
      <c r="N90" s="88"/>
      <c r="O90" s="83" t="s">
        <v>37</v>
      </c>
      <c r="P90" s="84"/>
      <c r="Q90" s="85"/>
      <c r="R90" s="39">
        <f>SUM(R77:R89)</f>
        <v>1207053</v>
      </c>
      <c r="S90" s="42">
        <f>SUM(S77:S89)</f>
        <v>98</v>
      </c>
      <c r="T90" s="41">
        <f t="shared" ref="T90:T95" si="43">SUM(R90:S90)</f>
        <v>1207151</v>
      </c>
      <c r="U90" s="49">
        <f>SUM(U77:U89)</f>
        <v>3237479</v>
      </c>
      <c r="V90" s="49">
        <f>SUM(V77:V89)</f>
        <v>17958</v>
      </c>
      <c r="W90" s="40">
        <f>SUM(W77:W89)</f>
        <v>29325</v>
      </c>
      <c r="X90" s="41">
        <f t="shared" ref="X90:X95" si="44">SUM(T90:V90)</f>
        <v>4462588</v>
      </c>
    </row>
    <row r="91" spans="1:24" ht="7.5" customHeight="1" x14ac:dyDescent="0.15">
      <c r="B91" s="122"/>
      <c r="C91" s="79"/>
      <c r="D91" s="81"/>
      <c r="E91" s="75" t="s">
        <v>192</v>
      </c>
      <c r="F91" s="31">
        <v>28431</v>
      </c>
      <c r="G91" s="32">
        <v>7</v>
      </c>
      <c r="H91" s="33">
        <f t="shared" si="25"/>
        <v>28438</v>
      </c>
      <c r="I91" s="34">
        <v>53412</v>
      </c>
      <c r="J91" s="34">
        <v>903</v>
      </c>
      <c r="K91" s="31">
        <v>4632</v>
      </c>
      <c r="L91" s="33">
        <f t="shared" si="26"/>
        <v>82753</v>
      </c>
      <c r="N91" s="86" t="s">
        <v>193</v>
      </c>
      <c r="O91" s="89" t="s">
        <v>194</v>
      </c>
      <c r="P91" s="90"/>
      <c r="Q91" s="91"/>
      <c r="R91" s="18">
        <v>116595</v>
      </c>
      <c r="S91" s="19">
        <v>3</v>
      </c>
      <c r="T91" s="20">
        <f t="shared" si="43"/>
        <v>116598</v>
      </c>
      <c r="U91" s="60">
        <v>422815</v>
      </c>
      <c r="V91" s="21">
        <v>2455</v>
      </c>
      <c r="W91" s="18">
        <v>2047</v>
      </c>
      <c r="X91" s="20">
        <f t="shared" si="44"/>
        <v>541868</v>
      </c>
    </row>
    <row r="92" spans="1:24" ht="7.5" customHeight="1" x14ac:dyDescent="0.15">
      <c r="B92" s="122"/>
      <c r="C92" s="79"/>
      <c r="D92" s="82"/>
      <c r="E92" s="75" t="s">
        <v>10</v>
      </c>
      <c r="F92" s="31">
        <f>SUM(F90:F91)</f>
        <v>138165</v>
      </c>
      <c r="G92" s="32">
        <f>SUM(G90:G91)</f>
        <v>31</v>
      </c>
      <c r="H92" s="33">
        <f t="shared" si="25"/>
        <v>138196</v>
      </c>
      <c r="I92" s="34">
        <f>SUM(I90:I91)</f>
        <v>318115</v>
      </c>
      <c r="J92" s="34">
        <f>SUM(J90:J91)</f>
        <v>4421</v>
      </c>
      <c r="K92" s="31">
        <f>SUM(K90:K91)</f>
        <v>17258</v>
      </c>
      <c r="L92" s="33">
        <f t="shared" si="26"/>
        <v>460732</v>
      </c>
      <c r="N92" s="87"/>
      <c r="O92" s="92" t="s">
        <v>195</v>
      </c>
      <c r="P92" s="93"/>
      <c r="Q92" s="94"/>
      <c r="R92" s="31">
        <v>11451</v>
      </c>
      <c r="S92" s="32">
        <v>0</v>
      </c>
      <c r="T92" s="33">
        <f t="shared" si="43"/>
        <v>11451</v>
      </c>
      <c r="U92" s="34">
        <v>20785</v>
      </c>
      <c r="V92" s="34">
        <v>223</v>
      </c>
      <c r="W92" s="31">
        <v>111</v>
      </c>
      <c r="X92" s="33">
        <f t="shared" si="44"/>
        <v>32459</v>
      </c>
    </row>
    <row r="93" spans="1:24" ht="7.5" customHeight="1" x14ac:dyDescent="0.15">
      <c r="B93" s="122"/>
      <c r="C93" s="79"/>
      <c r="D93" s="95" t="s">
        <v>196</v>
      </c>
      <c r="E93" s="94"/>
      <c r="F93" s="31">
        <v>73113</v>
      </c>
      <c r="G93" s="32">
        <v>11</v>
      </c>
      <c r="H93" s="33">
        <f t="shared" si="25"/>
        <v>73124</v>
      </c>
      <c r="I93" s="34">
        <v>218907</v>
      </c>
      <c r="J93" s="34">
        <v>1597</v>
      </c>
      <c r="K93" s="31">
        <v>4107</v>
      </c>
      <c r="L93" s="33">
        <f t="shared" si="26"/>
        <v>293628</v>
      </c>
      <c r="N93" s="87"/>
      <c r="O93" s="92" t="s">
        <v>197</v>
      </c>
      <c r="P93" s="93"/>
      <c r="Q93" s="94"/>
      <c r="R93" s="31">
        <v>10445</v>
      </c>
      <c r="S93" s="32">
        <v>0</v>
      </c>
      <c r="T93" s="33">
        <f t="shared" si="43"/>
        <v>10445</v>
      </c>
      <c r="U93" s="34">
        <v>19000</v>
      </c>
      <c r="V93" s="34">
        <v>183</v>
      </c>
      <c r="W93" s="31">
        <v>180</v>
      </c>
      <c r="X93" s="33">
        <f t="shared" si="44"/>
        <v>29628</v>
      </c>
    </row>
    <row r="94" spans="1:24" ht="7.5" customHeight="1" x14ac:dyDescent="0.15">
      <c r="B94" s="122"/>
      <c r="C94" s="79"/>
      <c r="D94" s="95" t="s">
        <v>198</v>
      </c>
      <c r="E94" s="94"/>
      <c r="F94" s="31">
        <v>64597</v>
      </c>
      <c r="G94" s="32">
        <v>23</v>
      </c>
      <c r="H94" s="33">
        <f t="shared" si="25"/>
        <v>64620</v>
      </c>
      <c r="I94" s="34">
        <v>195750</v>
      </c>
      <c r="J94" s="34">
        <v>1508</v>
      </c>
      <c r="K94" s="31">
        <v>5754</v>
      </c>
      <c r="L94" s="33">
        <f t="shared" si="26"/>
        <v>261878</v>
      </c>
      <c r="N94" s="88"/>
      <c r="O94" s="83" t="s">
        <v>37</v>
      </c>
      <c r="P94" s="84"/>
      <c r="Q94" s="85"/>
      <c r="R94" s="39">
        <f>SUM(R91:R93)</f>
        <v>138491</v>
      </c>
      <c r="S94" s="42">
        <f>SUM(S91:S93)</f>
        <v>3</v>
      </c>
      <c r="T94" s="41">
        <f t="shared" si="43"/>
        <v>138494</v>
      </c>
      <c r="U94" s="43">
        <f>SUM(U91:U93)</f>
        <v>462600</v>
      </c>
      <c r="V94" s="43">
        <f>SUM(V91:V93)</f>
        <v>2861</v>
      </c>
      <c r="W94" s="39">
        <f>SUM(W91:W93)</f>
        <v>2338</v>
      </c>
      <c r="X94" s="41">
        <f t="shared" si="44"/>
        <v>603955</v>
      </c>
    </row>
    <row r="95" spans="1:24" ht="7.5" customHeight="1" x14ac:dyDescent="0.15">
      <c r="B95" s="122"/>
      <c r="C95" s="79" t="s">
        <v>199</v>
      </c>
      <c r="D95" s="99" t="s">
        <v>200</v>
      </c>
      <c r="E95" s="100"/>
      <c r="F95" s="31">
        <v>96570</v>
      </c>
      <c r="G95" s="32">
        <v>24</v>
      </c>
      <c r="H95" s="33">
        <f t="shared" si="25"/>
        <v>96594</v>
      </c>
      <c r="I95" s="34">
        <v>201656</v>
      </c>
      <c r="J95" s="34">
        <v>1450</v>
      </c>
      <c r="K95" s="31">
        <v>1715</v>
      </c>
      <c r="L95" s="33">
        <f t="shared" si="26"/>
        <v>299700</v>
      </c>
      <c r="N95" s="101" t="s">
        <v>201</v>
      </c>
      <c r="O95" s="102"/>
      <c r="P95" s="102"/>
      <c r="Q95" s="103"/>
      <c r="R95" s="61">
        <f>SUM(F40,F19,F98,R16,R42,R56,R69,R76,R90,R94)</f>
        <v>8297674</v>
      </c>
      <c r="S95" s="61">
        <f>SUM(G40,G19,G98,S16,S42,S56,S69,S76,S90,S94)</f>
        <v>1204</v>
      </c>
      <c r="T95" s="62">
        <f t="shared" si="43"/>
        <v>8298878</v>
      </c>
      <c r="U95" s="63">
        <f t="shared" ref="U95:W95" si="45">SUM(I40,I19,I98,U16,U42,U56,U69,U76,U90,U94)</f>
        <v>22850114</v>
      </c>
      <c r="V95" s="63">
        <f t="shared" si="45"/>
        <v>159538</v>
      </c>
      <c r="W95" s="64">
        <f t="shared" si="45"/>
        <v>322492</v>
      </c>
      <c r="X95" s="62">
        <f t="shared" si="44"/>
        <v>31308530</v>
      </c>
    </row>
    <row r="96" spans="1:24" ht="7.5" customHeight="1" x14ac:dyDescent="0.15">
      <c r="B96" s="122"/>
      <c r="C96" s="79"/>
      <c r="D96" s="99" t="s">
        <v>202</v>
      </c>
      <c r="E96" s="100"/>
      <c r="F96" s="31">
        <v>11113</v>
      </c>
      <c r="G96" s="32">
        <v>4</v>
      </c>
      <c r="H96" s="33">
        <f t="shared" si="25"/>
        <v>11117</v>
      </c>
      <c r="I96" s="34">
        <v>26702</v>
      </c>
      <c r="J96" s="34">
        <v>200</v>
      </c>
      <c r="K96" s="31">
        <v>125</v>
      </c>
      <c r="L96" s="33">
        <f t="shared" si="26"/>
        <v>38019</v>
      </c>
      <c r="N96" s="65"/>
      <c r="O96" s="65"/>
      <c r="P96" s="65"/>
      <c r="Q96" s="65"/>
      <c r="R96" s="54"/>
      <c r="S96" s="54"/>
      <c r="T96" s="54"/>
      <c r="U96" s="54"/>
      <c r="V96" s="54"/>
      <c r="W96" s="54"/>
      <c r="X96" s="54"/>
    </row>
    <row r="97" spans="2:24" ht="7.5" customHeight="1" x14ac:dyDescent="0.15">
      <c r="B97" s="122"/>
      <c r="C97" s="79"/>
      <c r="D97" s="99" t="s">
        <v>10</v>
      </c>
      <c r="E97" s="100"/>
      <c r="F97" s="45">
        <f>SUM(F95:F96)</f>
        <v>107683</v>
      </c>
      <c r="G97" s="32">
        <f>SUM(G95:G96)</f>
        <v>28</v>
      </c>
      <c r="H97" s="33">
        <f t="shared" si="25"/>
        <v>107711</v>
      </c>
      <c r="I97" s="31">
        <f>SUM(I95:I96)</f>
        <v>228358</v>
      </c>
      <c r="J97" s="31">
        <f>SUM(J95:J96)</f>
        <v>1650</v>
      </c>
      <c r="K97" s="31">
        <f>SUM(K95:K96)</f>
        <v>1840</v>
      </c>
      <c r="L97" s="33">
        <f t="shared" si="26"/>
        <v>337719</v>
      </c>
      <c r="N97" s="65"/>
      <c r="O97" s="65"/>
      <c r="P97" s="66"/>
      <c r="Q97" s="66"/>
      <c r="R97" s="67"/>
      <c r="S97" s="67"/>
      <c r="T97" s="67"/>
      <c r="U97" s="67"/>
      <c r="V97" s="67"/>
      <c r="W97" s="67"/>
      <c r="X97" s="67"/>
    </row>
    <row r="98" spans="2:24" ht="7.5" customHeight="1" x14ac:dyDescent="0.15">
      <c r="B98" s="123"/>
      <c r="C98" s="78" t="s">
        <v>37</v>
      </c>
      <c r="D98" s="78"/>
      <c r="E98" s="78"/>
      <c r="F98" s="48">
        <f>SUM(F41,F44,F47:F48,F52,F55,F58,F61:F62,F65,F69,F72,F76,F79,F83,F87:F89,F92:F94,F97)</f>
        <v>1916876</v>
      </c>
      <c r="G98" s="42">
        <f>SUM(G41,G44,G47:G48,G52,G55,G58,G61:G62,G65,G69,G72,G76,G79,G83,G87:G89,G92:G94,G97)</f>
        <v>335</v>
      </c>
      <c r="H98" s="41">
        <f t="shared" si="25"/>
        <v>1917211</v>
      </c>
      <c r="I98" s="39">
        <f t="shared" ref="I98:K98" si="46">SUM(I41,I44,I47:I48,I52,I55,I58,I61:I62,I65,I69,I72,I76,I79,I83,I87:I89,I92:I94,I97)</f>
        <v>5108576</v>
      </c>
      <c r="J98" s="39">
        <f t="shared" si="46"/>
        <v>40052</v>
      </c>
      <c r="K98" s="39">
        <f t="shared" si="46"/>
        <v>125834</v>
      </c>
      <c r="L98" s="41">
        <f t="shared" si="26"/>
        <v>7065839</v>
      </c>
      <c r="N98" s="65"/>
      <c r="O98" s="65"/>
      <c r="P98" s="66"/>
      <c r="Q98" s="66"/>
      <c r="R98" s="67"/>
      <c r="S98" s="67"/>
      <c r="T98" s="67"/>
      <c r="U98" s="67"/>
      <c r="V98" s="67"/>
      <c r="W98" s="67"/>
      <c r="X98" s="67"/>
    </row>
    <row r="99" spans="2:24" x14ac:dyDescent="0.15">
      <c r="B99" s="58"/>
      <c r="C99" s="58"/>
      <c r="D99" s="68"/>
      <c r="E99" s="68"/>
      <c r="F99" s="69"/>
      <c r="G99" s="69"/>
      <c r="H99" s="69"/>
      <c r="I99" s="69"/>
      <c r="J99" s="69"/>
      <c r="K99" s="69"/>
      <c r="L99" s="69"/>
      <c r="N99" s="65"/>
      <c r="O99" s="65"/>
      <c r="P99" s="66"/>
      <c r="Q99" s="66"/>
      <c r="R99" s="67"/>
      <c r="S99" s="67"/>
      <c r="T99" s="67"/>
      <c r="U99" s="67"/>
      <c r="V99" s="67"/>
      <c r="W99" s="67"/>
      <c r="X99" s="67"/>
    </row>
    <row r="100" spans="2:24" x14ac:dyDescent="0.15">
      <c r="B100" s="58"/>
      <c r="C100" s="58"/>
      <c r="D100" s="68"/>
      <c r="E100" s="68"/>
      <c r="F100" s="69"/>
      <c r="G100" s="69"/>
      <c r="H100" s="69"/>
      <c r="I100" s="69"/>
      <c r="J100" s="69"/>
      <c r="K100" s="69"/>
      <c r="L100" s="69"/>
      <c r="N100" s="65"/>
      <c r="O100" s="65"/>
      <c r="P100" s="66"/>
      <c r="Q100" s="66"/>
      <c r="R100" s="67"/>
      <c r="S100" s="67"/>
      <c r="T100" s="67"/>
      <c r="U100" s="67"/>
      <c r="V100" s="67"/>
      <c r="W100" s="67"/>
      <c r="X100" s="67"/>
    </row>
    <row r="101" spans="2:24" ht="19.5" hidden="1" x14ac:dyDescent="0.15">
      <c r="B101" s="58"/>
      <c r="C101" s="58"/>
      <c r="D101" s="68"/>
      <c r="E101" s="68"/>
      <c r="F101" s="69"/>
      <c r="G101" s="69"/>
      <c r="H101" s="69"/>
      <c r="I101" s="69"/>
      <c r="J101" s="69"/>
      <c r="K101" s="69"/>
      <c r="L101" s="69"/>
      <c r="N101" s="70" t="s">
        <v>203</v>
      </c>
      <c r="O101" s="71" t="s">
        <v>186</v>
      </c>
      <c r="P101" s="70" t="s">
        <v>204</v>
      </c>
      <c r="Q101" s="77" t="s">
        <v>186</v>
      </c>
      <c r="R101" s="73">
        <v>753</v>
      </c>
      <c r="S101" s="73">
        <v>0</v>
      </c>
      <c r="T101" s="73">
        <f>SUM(R101:S101)</f>
        <v>753</v>
      </c>
      <c r="U101" s="73">
        <v>358</v>
      </c>
      <c r="V101" s="73">
        <v>3</v>
      </c>
      <c r="W101" s="73">
        <v>15</v>
      </c>
      <c r="X101" s="73">
        <f t="shared" ref="X101:X102" si="47">SUM(T101:V101)</f>
        <v>1114</v>
      </c>
    </row>
    <row r="102" spans="2:24" hidden="1" x14ac:dyDescent="0.15">
      <c r="B102" s="58"/>
      <c r="C102" s="58"/>
      <c r="D102" s="68"/>
      <c r="E102" s="68"/>
      <c r="F102" s="69"/>
      <c r="G102" s="69"/>
      <c r="H102" s="69"/>
      <c r="I102" s="69"/>
      <c r="J102" s="69"/>
      <c r="K102" s="69"/>
      <c r="L102" s="69"/>
      <c r="N102" s="70"/>
      <c r="O102" s="71"/>
      <c r="P102" s="70"/>
      <c r="Q102" s="77" t="s">
        <v>205</v>
      </c>
      <c r="R102" s="73">
        <v>23395</v>
      </c>
      <c r="S102" s="73">
        <v>0</v>
      </c>
      <c r="T102" s="73">
        <f>SUM(R102:S102)</f>
        <v>23395</v>
      </c>
      <c r="U102" s="73">
        <v>34677</v>
      </c>
      <c r="V102" s="73">
        <v>276</v>
      </c>
      <c r="W102" s="73">
        <v>350</v>
      </c>
      <c r="X102" s="73">
        <f t="shared" si="47"/>
        <v>58348</v>
      </c>
    </row>
    <row r="103" spans="2:24" x14ac:dyDescent="0.15">
      <c r="B103" s="58"/>
      <c r="C103" s="58"/>
      <c r="D103" s="68"/>
      <c r="E103" s="68"/>
      <c r="F103" s="69"/>
      <c r="G103" s="69"/>
      <c r="H103" s="69"/>
      <c r="I103" s="69"/>
      <c r="J103" s="69"/>
      <c r="K103" s="69"/>
      <c r="L103" s="69"/>
      <c r="P103" s="59"/>
      <c r="Q103" s="59"/>
      <c r="R103" s="5"/>
      <c r="S103" s="5"/>
      <c r="T103" s="5"/>
      <c r="U103" s="5"/>
    </row>
  </sheetData>
  <mergeCells count="183">
    <mergeCell ref="C95:C97"/>
    <mergeCell ref="D95:E95"/>
    <mergeCell ref="N95:Q95"/>
    <mergeCell ref="D96:E96"/>
    <mergeCell ref="D97:E97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O74:Q74"/>
    <mergeCell ref="O75:Q75"/>
    <mergeCell ref="O76:Q76"/>
    <mergeCell ref="C77:C89"/>
    <mergeCell ref="D77:D79"/>
    <mergeCell ref="N77:N90"/>
    <mergeCell ref="O77:O80"/>
    <mergeCell ref="P77:Q77"/>
    <mergeCell ref="P78:Q78"/>
    <mergeCell ref="P79:Q79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C63:C76"/>
    <mergeCell ref="D63:D65"/>
    <mergeCell ref="P63:Q63"/>
    <mergeCell ref="O64:O65"/>
    <mergeCell ref="P64:Q64"/>
    <mergeCell ref="P65:Q65"/>
    <mergeCell ref="D66:D69"/>
    <mergeCell ref="O66:O68"/>
    <mergeCell ref="P66:Q66"/>
    <mergeCell ref="P67:Q67"/>
    <mergeCell ref="O58:O60"/>
    <mergeCell ref="P58:Q58"/>
    <mergeCell ref="D59:D61"/>
    <mergeCell ref="P59:Q59"/>
    <mergeCell ref="P60:Q60"/>
    <mergeCell ref="O61:O63"/>
    <mergeCell ref="P61:Q61"/>
    <mergeCell ref="D62:E62"/>
    <mergeCell ref="P62:Q6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D48:E48"/>
    <mergeCell ref="C49:C52"/>
    <mergeCell ref="D49:E49"/>
    <mergeCell ref="D50:E50"/>
    <mergeCell ref="O50:O52"/>
    <mergeCell ref="P50:Q50"/>
    <mergeCell ref="D51:E51"/>
    <mergeCell ref="P51:Q51"/>
    <mergeCell ref="D52:E52"/>
    <mergeCell ref="P52:Q52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P38:Q38"/>
    <mergeCell ref="D39:E39"/>
    <mergeCell ref="P39:Q39"/>
    <mergeCell ref="C40:E40"/>
    <mergeCell ref="P40:Q40"/>
    <mergeCell ref="B41:B98"/>
    <mergeCell ref="C41:C44"/>
    <mergeCell ref="D41:E41"/>
    <mergeCell ref="P41:Q41"/>
    <mergeCell ref="D42:D44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D25:E25"/>
    <mergeCell ref="D26:E26"/>
    <mergeCell ref="D27:E27"/>
    <mergeCell ref="O27:O36"/>
    <mergeCell ref="P27:Q27"/>
    <mergeCell ref="C28:C30"/>
    <mergeCell ref="D28:E28"/>
    <mergeCell ref="P28:Q28"/>
    <mergeCell ref="D29:E29"/>
    <mergeCell ref="P29:P32"/>
    <mergeCell ref="B20:B40"/>
    <mergeCell ref="C20:C23"/>
    <mergeCell ref="D20:D22"/>
    <mergeCell ref="P20:Q20"/>
    <mergeCell ref="O21:O26"/>
    <mergeCell ref="P21:Q21"/>
    <mergeCell ref="P22:Q22"/>
    <mergeCell ref="D23:E23"/>
    <mergeCell ref="P23:P26"/>
    <mergeCell ref="C24:C27"/>
    <mergeCell ref="O16:Q16"/>
    <mergeCell ref="D17:E17"/>
    <mergeCell ref="N17:N42"/>
    <mergeCell ref="O17:Q17"/>
    <mergeCell ref="D18:E18"/>
    <mergeCell ref="O18:O20"/>
    <mergeCell ref="P18:Q18"/>
    <mergeCell ref="C19:E19"/>
    <mergeCell ref="P19:Q19"/>
    <mergeCell ref="D24:E24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</mergeCells>
  <phoneticPr fontId="2"/>
  <printOptions horizontalCentered="1" verticalCentered="1"/>
  <pageMargins left="0" right="0" top="0.19685039370078741" bottom="0.19685039370078741" header="0" footer="0"/>
  <pageSetup paperSize="9" scale="84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>
      <selection activeCell="B1" sqref="B1:L1"/>
    </sheetView>
  </sheetViews>
  <sheetFormatPr defaultRowHeight="11.25" x14ac:dyDescent="0.15"/>
  <cols>
    <col min="1" max="1" width="0.25" style="59" hidden="1" customWidth="1"/>
    <col min="2" max="2" width="2.75" style="59" customWidth="1"/>
    <col min="3" max="3" width="3.125" style="59" customWidth="1"/>
    <col min="4" max="4" width="3.125" style="74" customWidth="1"/>
    <col min="5" max="5" width="6.625" style="74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59" customWidth="1"/>
    <col min="15" max="15" width="3.125" style="59" customWidth="1"/>
    <col min="16" max="16" width="3.125" style="74" customWidth="1"/>
    <col min="17" max="17" width="6.625" style="74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206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29" t="s">
        <v>2</v>
      </c>
      <c r="G4" s="130"/>
      <c r="H4" s="131"/>
      <c r="I4" s="132" t="s">
        <v>3</v>
      </c>
      <c r="J4" s="133" t="s">
        <v>4</v>
      </c>
      <c r="K4" s="129" t="s">
        <v>5</v>
      </c>
      <c r="L4" s="134"/>
      <c r="M4" s="17"/>
      <c r="N4" s="86" t="s">
        <v>6</v>
      </c>
      <c r="O4" s="108" t="s">
        <v>7</v>
      </c>
      <c r="P4" s="125" t="s">
        <v>6</v>
      </c>
      <c r="Q4" s="126"/>
      <c r="R4" s="18">
        <v>111902</v>
      </c>
      <c r="S4" s="19">
        <v>5</v>
      </c>
      <c r="T4" s="20">
        <f t="shared" ref="T4:T15" si="0">SUM(R4:S4)</f>
        <v>111907</v>
      </c>
      <c r="U4" s="21">
        <v>377728</v>
      </c>
      <c r="V4" s="21">
        <v>2246</v>
      </c>
      <c r="W4" s="18">
        <v>2406</v>
      </c>
      <c r="X4" s="20">
        <f t="shared" ref="X4:X77" si="1">SUM(T4:V4)</f>
        <v>491881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32"/>
      <c r="J5" s="133"/>
      <c r="K5" s="26" t="s">
        <v>11</v>
      </c>
      <c r="L5" s="29"/>
      <c r="M5" s="17"/>
      <c r="N5" s="87"/>
      <c r="O5" s="105"/>
      <c r="P5" s="96" t="s">
        <v>12</v>
      </c>
      <c r="Q5" s="75" t="s">
        <v>13</v>
      </c>
      <c r="R5" s="31">
        <v>63981</v>
      </c>
      <c r="S5" s="32">
        <v>5</v>
      </c>
      <c r="T5" s="33">
        <f t="shared" si="0"/>
        <v>63986</v>
      </c>
      <c r="U5" s="34">
        <v>168136</v>
      </c>
      <c r="V5" s="34">
        <v>1141</v>
      </c>
      <c r="W5" s="31">
        <v>1054</v>
      </c>
      <c r="X5" s="33">
        <f t="shared" si="1"/>
        <v>233263</v>
      </c>
    </row>
    <row r="6" spans="1:24" s="22" customFormat="1" ht="7.5" customHeight="1" x14ac:dyDescent="0.15">
      <c r="A6" s="13"/>
      <c r="B6" s="86" t="s">
        <v>14</v>
      </c>
      <c r="C6" s="89" t="s">
        <v>15</v>
      </c>
      <c r="D6" s="90"/>
      <c r="E6" s="91"/>
      <c r="F6" s="18">
        <v>87935</v>
      </c>
      <c r="G6" s="19">
        <v>10</v>
      </c>
      <c r="H6" s="20">
        <f t="shared" ref="H6:H51" si="2">SUM(F6:G6)</f>
        <v>87945</v>
      </c>
      <c r="I6" s="21">
        <v>396533</v>
      </c>
      <c r="J6" s="21">
        <v>3618</v>
      </c>
      <c r="K6" s="18">
        <v>9389</v>
      </c>
      <c r="L6" s="20">
        <f t="shared" ref="L6:L51" si="3">SUM(H6:J6)</f>
        <v>488096</v>
      </c>
      <c r="M6" s="17"/>
      <c r="N6" s="87"/>
      <c r="O6" s="105"/>
      <c r="P6" s="97"/>
      <c r="Q6" s="76" t="s">
        <v>16</v>
      </c>
      <c r="R6" s="31">
        <v>31221</v>
      </c>
      <c r="S6" s="32">
        <v>2</v>
      </c>
      <c r="T6" s="33">
        <f t="shared" si="0"/>
        <v>31223</v>
      </c>
      <c r="U6" s="34">
        <v>77597</v>
      </c>
      <c r="V6" s="34">
        <v>377</v>
      </c>
      <c r="W6" s="31">
        <v>491</v>
      </c>
      <c r="X6" s="33">
        <f t="shared" si="1"/>
        <v>109197</v>
      </c>
    </row>
    <row r="7" spans="1:24" s="22" customFormat="1" ht="7.5" customHeight="1" x14ac:dyDescent="0.15">
      <c r="A7" s="13"/>
      <c r="B7" s="87"/>
      <c r="C7" s="92" t="s">
        <v>17</v>
      </c>
      <c r="D7" s="93"/>
      <c r="E7" s="94"/>
      <c r="F7" s="31">
        <v>28029</v>
      </c>
      <c r="G7" s="32">
        <v>0</v>
      </c>
      <c r="H7" s="33">
        <f t="shared" si="2"/>
        <v>28029</v>
      </c>
      <c r="I7" s="34">
        <v>96192</v>
      </c>
      <c r="J7" s="34">
        <v>513</v>
      </c>
      <c r="K7" s="31">
        <v>904</v>
      </c>
      <c r="L7" s="33">
        <f t="shared" si="3"/>
        <v>124734</v>
      </c>
      <c r="M7" s="17"/>
      <c r="N7" s="87"/>
      <c r="O7" s="106"/>
      <c r="P7" s="98"/>
      <c r="Q7" s="76" t="s">
        <v>10</v>
      </c>
      <c r="R7" s="31">
        <f>SUM(R5:R6)</f>
        <v>95202</v>
      </c>
      <c r="S7" s="32">
        <f>SUM(S5:S6)</f>
        <v>7</v>
      </c>
      <c r="T7" s="33">
        <f t="shared" si="0"/>
        <v>95209</v>
      </c>
      <c r="U7" s="34">
        <f t="shared" ref="U7:W7" si="4">SUM(U5:U6)</f>
        <v>245733</v>
      </c>
      <c r="V7" s="34">
        <f t="shared" si="4"/>
        <v>1518</v>
      </c>
      <c r="W7" s="31">
        <f t="shared" si="4"/>
        <v>1545</v>
      </c>
      <c r="X7" s="33">
        <f t="shared" si="1"/>
        <v>342460</v>
      </c>
    </row>
    <row r="8" spans="1:24" s="22" customFormat="1" ht="7.5" customHeight="1" x14ac:dyDescent="0.15">
      <c r="A8" s="13"/>
      <c r="B8" s="87"/>
      <c r="C8" s="92" t="s">
        <v>18</v>
      </c>
      <c r="D8" s="93"/>
      <c r="E8" s="94"/>
      <c r="F8" s="31">
        <v>40957</v>
      </c>
      <c r="G8" s="32">
        <v>4</v>
      </c>
      <c r="H8" s="33">
        <f t="shared" si="2"/>
        <v>40961</v>
      </c>
      <c r="I8" s="34">
        <v>122880</v>
      </c>
      <c r="J8" s="34">
        <v>875</v>
      </c>
      <c r="K8" s="31">
        <v>1654</v>
      </c>
      <c r="L8" s="33">
        <f t="shared" si="3"/>
        <v>164716</v>
      </c>
      <c r="M8" s="17"/>
      <c r="N8" s="87"/>
      <c r="O8" s="127" t="s">
        <v>19</v>
      </c>
      <c r="P8" s="99"/>
      <c r="Q8" s="100"/>
      <c r="R8" s="31">
        <v>83088</v>
      </c>
      <c r="S8" s="32">
        <v>9</v>
      </c>
      <c r="T8" s="33">
        <f t="shared" si="0"/>
        <v>83097</v>
      </c>
      <c r="U8" s="34">
        <v>287621</v>
      </c>
      <c r="V8" s="34">
        <v>1257</v>
      </c>
      <c r="W8" s="31">
        <v>1943</v>
      </c>
      <c r="X8" s="33">
        <f t="shared" si="1"/>
        <v>371975</v>
      </c>
    </row>
    <row r="9" spans="1:24" s="22" customFormat="1" ht="7.5" customHeight="1" x14ac:dyDescent="0.15">
      <c r="A9" s="13"/>
      <c r="B9" s="87"/>
      <c r="C9" s="104" t="s">
        <v>20</v>
      </c>
      <c r="D9" s="95" t="s">
        <v>21</v>
      </c>
      <c r="E9" s="94"/>
      <c r="F9" s="31">
        <v>21716</v>
      </c>
      <c r="G9" s="32">
        <v>2</v>
      </c>
      <c r="H9" s="33">
        <f t="shared" si="2"/>
        <v>21718</v>
      </c>
      <c r="I9" s="34">
        <v>57165</v>
      </c>
      <c r="J9" s="34">
        <v>298</v>
      </c>
      <c r="K9" s="31">
        <v>571</v>
      </c>
      <c r="L9" s="33">
        <f t="shared" si="3"/>
        <v>79181</v>
      </c>
      <c r="M9" s="17"/>
      <c r="N9" s="87"/>
      <c r="O9" s="79" t="s">
        <v>22</v>
      </c>
      <c r="P9" s="99" t="s">
        <v>23</v>
      </c>
      <c r="Q9" s="100"/>
      <c r="R9" s="31">
        <v>54747</v>
      </c>
      <c r="S9" s="32">
        <v>4</v>
      </c>
      <c r="T9" s="33">
        <f t="shared" si="0"/>
        <v>54751</v>
      </c>
      <c r="U9" s="34">
        <v>150735</v>
      </c>
      <c r="V9" s="34">
        <v>773</v>
      </c>
      <c r="W9" s="31">
        <v>1030</v>
      </c>
      <c r="X9" s="33">
        <f t="shared" si="1"/>
        <v>206259</v>
      </c>
    </row>
    <row r="10" spans="1:24" s="22" customFormat="1" ht="7.5" customHeight="1" x14ac:dyDescent="0.15">
      <c r="A10" s="13"/>
      <c r="B10" s="87"/>
      <c r="C10" s="105"/>
      <c r="D10" s="99" t="s">
        <v>24</v>
      </c>
      <c r="E10" s="100"/>
      <c r="F10" s="31">
        <v>6001</v>
      </c>
      <c r="G10" s="32">
        <v>1</v>
      </c>
      <c r="H10" s="33">
        <f>SUM(F10:G10)</f>
        <v>6002</v>
      </c>
      <c r="I10" s="34">
        <v>36518</v>
      </c>
      <c r="J10" s="34">
        <v>202</v>
      </c>
      <c r="K10" s="31">
        <v>342</v>
      </c>
      <c r="L10" s="33">
        <f>SUM(H10:J10)</f>
        <v>42722</v>
      </c>
      <c r="M10" s="17"/>
      <c r="N10" s="87"/>
      <c r="O10" s="79"/>
      <c r="P10" s="99" t="s">
        <v>25</v>
      </c>
      <c r="Q10" s="100"/>
      <c r="R10" s="31">
        <v>27335</v>
      </c>
      <c r="S10" s="32">
        <v>14</v>
      </c>
      <c r="T10" s="33">
        <f t="shared" si="0"/>
        <v>27349</v>
      </c>
      <c r="U10" s="31">
        <v>125344</v>
      </c>
      <c r="V10" s="31">
        <v>796</v>
      </c>
      <c r="W10" s="31">
        <v>1350</v>
      </c>
      <c r="X10" s="33">
        <f t="shared" si="1"/>
        <v>153489</v>
      </c>
    </row>
    <row r="11" spans="1:24" s="22" customFormat="1" ht="7.5" customHeight="1" x14ac:dyDescent="0.15">
      <c r="A11" s="13"/>
      <c r="B11" s="87"/>
      <c r="C11" s="106"/>
      <c r="D11" s="99" t="s">
        <v>10</v>
      </c>
      <c r="E11" s="100"/>
      <c r="F11" s="31">
        <f>SUM(F9:F10)</f>
        <v>27717</v>
      </c>
      <c r="G11" s="32">
        <f>SUM(G9:G10)</f>
        <v>3</v>
      </c>
      <c r="H11" s="33">
        <f>SUM(F11:G11)</f>
        <v>27720</v>
      </c>
      <c r="I11" s="34">
        <f t="shared" ref="I11:K11" si="5">SUM(I9:I10)</f>
        <v>93683</v>
      </c>
      <c r="J11" s="34">
        <f t="shared" si="5"/>
        <v>500</v>
      </c>
      <c r="K11" s="31">
        <f t="shared" si="5"/>
        <v>913</v>
      </c>
      <c r="L11" s="33">
        <f>SUM(H11:J11)</f>
        <v>121903</v>
      </c>
      <c r="M11" s="17"/>
      <c r="N11" s="87"/>
      <c r="O11" s="79"/>
      <c r="P11" s="99" t="s">
        <v>10</v>
      </c>
      <c r="Q11" s="100"/>
      <c r="R11" s="31">
        <f>SUM(R9:R10)</f>
        <v>82082</v>
      </c>
      <c r="S11" s="32">
        <f>SUM(S9:S10)</f>
        <v>18</v>
      </c>
      <c r="T11" s="33">
        <f t="shared" si="0"/>
        <v>82100</v>
      </c>
      <c r="U11" s="34">
        <f t="shared" ref="U11:W11" si="6">SUM(U9:U10)</f>
        <v>276079</v>
      </c>
      <c r="V11" s="34">
        <f t="shared" si="6"/>
        <v>1569</v>
      </c>
      <c r="W11" s="31">
        <f t="shared" si="6"/>
        <v>2380</v>
      </c>
      <c r="X11" s="33">
        <f t="shared" si="1"/>
        <v>359748</v>
      </c>
    </row>
    <row r="12" spans="1:24" s="22" customFormat="1" ht="7.5" customHeight="1" x14ac:dyDescent="0.15">
      <c r="A12" s="13"/>
      <c r="B12" s="87"/>
      <c r="C12" s="115" t="s">
        <v>26</v>
      </c>
      <c r="D12" s="95" t="s">
        <v>27</v>
      </c>
      <c r="E12" s="94"/>
      <c r="F12" s="31">
        <v>16097</v>
      </c>
      <c r="G12" s="32">
        <v>0</v>
      </c>
      <c r="H12" s="33">
        <f t="shared" si="2"/>
        <v>16097</v>
      </c>
      <c r="I12" s="34">
        <v>58440</v>
      </c>
      <c r="J12" s="34">
        <v>314</v>
      </c>
      <c r="K12" s="31">
        <v>604</v>
      </c>
      <c r="L12" s="33">
        <f t="shared" si="3"/>
        <v>74851</v>
      </c>
      <c r="M12" s="17"/>
      <c r="N12" s="87"/>
      <c r="O12" s="79" t="s">
        <v>28</v>
      </c>
      <c r="P12" s="99" t="s">
        <v>29</v>
      </c>
      <c r="Q12" s="100"/>
      <c r="R12" s="31">
        <v>150546</v>
      </c>
      <c r="S12" s="32">
        <v>31</v>
      </c>
      <c r="T12" s="33">
        <f t="shared" si="0"/>
        <v>150577</v>
      </c>
      <c r="U12" s="34">
        <v>288568</v>
      </c>
      <c r="V12" s="34">
        <v>2104</v>
      </c>
      <c r="W12" s="31">
        <v>2454</v>
      </c>
      <c r="X12" s="33">
        <f t="shared" si="1"/>
        <v>441249</v>
      </c>
    </row>
    <row r="13" spans="1:24" s="22" customFormat="1" ht="7.5" customHeight="1" x14ac:dyDescent="0.15">
      <c r="A13" s="13"/>
      <c r="B13" s="87"/>
      <c r="C13" s="135"/>
      <c r="D13" s="95" t="s">
        <v>30</v>
      </c>
      <c r="E13" s="94"/>
      <c r="F13" s="31">
        <v>5552</v>
      </c>
      <c r="G13" s="32">
        <v>0</v>
      </c>
      <c r="H13" s="33">
        <f t="shared" si="2"/>
        <v>5552</v>
      </c>
      <c r="I13" s="34">
        <v>10301</v>
      </c>
      <c r="J13" s="34">
        <v>81</v>
      </c>
      <c r="K13" s="31">
        <v>133</v>
      </c>
      <c r="L13" s="33">
        <f t="shared" si="3"/>
        <v>15934</v>
      </c>
      <c r="M13" s="17"/>
      <c r="N13" s="87"/>
      <c r="O13" s="79"/>
      <c r="P13" s="107" t="s">
        <v>31</v>
      </c>
      <c r="Q13" s="76" t="s">
        <v>32</v>
      </c>
      <c r="R13" s="36">
        <v>124520</v>
      </c>
      <c r="S13" s="37">
        <v>22</v>
      </c>
      <c r="T13" s="33">
        <f t="shared" si="0"/>
        <v>124542</v>
      </c>
      <c r="U13" s="38">
        <v>239492</v>
      </c>
      <c r="V13" s="38">
        <v>1701</v>
      </c>
      <c r="W13" s="36">
        <v>2238</v>
      </c>
      <c r="X13" s="33">
        <f t="shared" si="1"/>
        <v>365735</v>
      </c>
    </row>
    <row r="14" spans="1:24" s="22" customFormat="1" ht="7.5" customHeight="1" x14ac:dyDescent="0.15">
      <c r="A14" s="13"/>
      <c r="B14" s="87"/>
      <c r="C14" s="136"/>
      <c r="D14" s="99" t="s">
        <v>10</v>
      </c>
      <c r="E14" s="100"/>
      <c r="F14" s="31">
        <f>SUM(F12:F13)</f>
        <v>21649</v>
      </c>
      <c r="G14" s="32">
        <f>SUM(G12:G13)</f>
        <v>0</v>
      </c>
      <c r="H14" s="33">
        <f t="shared" si="2"/>
        <v>21649</v>
      </c>
      <c r="I14" s="34">
        <f t="shared" ref="I14:K14" si="7">SUM(I12:I13)</f>
        <v>68741</v>
      </c>
      <c r="J14" s="34">
        <f t="shared" si="7"/>
        <v>395</v>
      </c>
      <c r="K14" s="31">
        <f t="shared" si="7"/>
        <v>737</v>
      </c>
      <c r="L14" s="33">
        <f t="shared" si="3"/>
        <v>90785</v>
      </c>
      <c r="M14" s="17"/>
      <c r="N14" s="87"/>
      <c r="O14" s="79"/>
      <c r="P14" s="124"/>
      <c r="Q14" s="76" t="s">
        <v>33</v>
      </c>
      <c r="R14" s="36">
        <v>25390</v>
      </c>
      <c r="S14" s="37">
        <v>5</v>
      </c>
      <c r="T14" s="33">
        <f t="shared" si="0"/>
        <v>25395</v>
      </c>
      <c r="U14" s="38">
        <v>57364</v>
      </c>
      <c r="V14" s="38">
        <v>373</v>
      </c>
      <c r="W14" s="36">
        <v>513</v>
      </c>
      <c r="X14" s="33">
        <f t="shared" si="1"/>
        <v>83132</v>
      </c>
    </row>
    <row r="15" spans="1:24" s="22" customFormat="1" ht="7.5" customHeight="1" x14ac:dyDescent="0.15">
      <c r="A15" s="13"/>
      <c r="B15" s="87"/>
      <c r="C15" s="92" t="s">
        <v>34</v>
      </c>
      <c r="D15" s="93"/>
      <c r="E15" s="94"/>
      <c r="F15" s="31">
        <v>26568</v>
      </c>
      <c r="G15" s="32">
        <v>2</v>
      </c>
      <c r="H15" s="33">
        <f t="shared" si="2"/>
        <v>26570</v>
      </c>
      <c r="I15" s="34">
        <v>78270</v>
      </c>
      <c r="J15" s="34">
        <v>385</v>
      </c>
      <c r="K15" s="31">
        <v>839</v>
      </c>
      <c r="L15" s="33">
        <f t="shared" si="3"/>
        <v>105225</v>
      </c>
      <c r="M15" s="17"/>
      <c r="N15" s="87"/>
      <c r="O15" s="79"/>
      <c r="P15" s="124"/>
      <c r="Q15" s="76" t="s">
        <v>10</v>
      </c>
      <c r="R15" s="31">
        <f>SUM(R13:R14)</f>
        <v>149910</v>
      </c>
      <c r="S15" s="32">
        <f>SUM(S13:S14)</f>
        <v>27</v>
      </c>
      <c r="T15" s="33">
        <f t="shared" si="0"/>
        <v>149937</v>
      </c>
      <c r="U15" s="34">
        <f>SUM(U13:U14)</f>
        <v>296856</v>
      </c>
      <c r="V15" s="34">
        <f t="shared" ref="V15:W15" si="8">SUM(V13:V14)</f>
        <v>2074</v>
      </c>
      <c r="W15" s="31">
        <f t="shared" si="8"/>
        <v>2751</v>
      </c>
      <c r="X15" s="33">
        <f t="shared" si="1"/>
        <v>448867</v>
      </c>
    </row>
    <row r="16" spans="1:24" s="22" customFormat="1" ht="7.5" customHeight="1" x14ac:dyDescent="0.15">
      <c r="A16" s="13"/>
      <c r="B16" s="87"/>
      <c r="C16" s="115" t="s">
        <v>35</v>
      </c>
      <c r="D16" s="95" t="s">
        <v>36</v>
      </c>
      <c r="E16" s="94"/>
      <c r="F16" s="31">
        <v>21716</v>
      </c>
      <c r="G16" s="32">
        <v>3</v>
      </c>
      <c r="H16" s="33">
        <f t="shared" si="2"/>
        <v>21719</v>
      </c>
      <c r="I16" s="34">
        <v>59294</v>
      </c>
      <c r="J16" s="34">
        <v>369</v>
      </c>
      <c r="K16" s="31">
        <v>682</v>
      </c>
      <c r="L16" s="33">
        <f t="shared" si="3"/>
        <v>81382</v>
      </c>
      <c r="M16" s="17"/>
      <c r="N16" s="88"/>
      <c r="O16" s="83" t="s">
        <v>37</v>
      </c>
      <c r="P16" s="84"/>
      <c r="Q16" s="85"/>
      <c r="R16" s="39">
        <f>SUM(R4,R11:R12,R15,R7:R8)</f>
        <v>672730</v>
      </c>
      <c r="S16" s="40">
        <f>SUM(S4,S11:S12,S15,S7:S8)</f>
        <v>97</v>
      </c>
      <c r="T16" s="41">
        <f t="shared" ref="T16" si="9">SUM(R16:S16)</f>
        <v>672827</v>
      </c>
      <c r="U16" s="39">
        <f t="shared" ref="U16:W16" si="10">SUM(U4,U11:U12,U15,U7:U8)</f>
        <v>1772585</v>
      </c>
      <c r="V16" s="39">
        <f t="shared" si="10"/>
        <v>10768</v>
      </c>
      <c r="W16" s="39">
        <f t="shared" si="10"/>
        <v>13479</v>
      </c>
      <c r="X16" s="41">
        <f t="shared" ref="X16" si="11">SUM(T16:V16)</f>
        <v>2456180</v>
      </c>
    </row>
    <row r="17" spans="1:24" s="22" customFormat="1" ht="7.5" customHeight="1" x14ac:dyDescent="0.15">
      <c r="A17" s="13"/>
      <c r="B17" s="87"/>
      <c r="C17" s="135"/>
      <c r="D17" s="95" t="s">
        <v>30</v>
      </c>
      <c r="E17" s="94"/>
      <c r="F17" s="31">
        <v>2791</v>
      </c>
      <c r="G17" s="32">
        <v>0</v>
      </c>
      <c r="H17" s="33">
        <f t="shared" si="2"/>
        <v>2791</v>
      </c>
      <c r="I17" s="34">
        <v>4413</v>
      </c>
      <c r="J17" s="34">
        <v>41</v>
      </c>
      <c r="K17" s="31">
        <v>57</v>
      </c>
      <c r="L17" s="33">
        <f t="shared" si="3"/>
        <v>7245</v>
      </c>
      <c r="M17" s="17"/>
      <c r="N17" s="86" t="s">
        <v>38</v>
      </c>
      <c r="O17" s="89" t="s">
        <v>39</v>
      </c>
      <c r="P17" s="90"/>
      <c r="Q17" s="91"/>
      <c r="R17" s="31">
        <v>78016</v>
      </c>
      <c r="S17" s="32">
        <v>4</v>
      </c>
      <c r="T17" s="33">
        <f t="shared" ref="T17:T88" si="12">SUM(R17:S17)</f>
        <v>78020</v>
      </c>
      <c r="U17" s="34">
        <v>209510</v>
      </c>
      <c r="V17" s="34">
        <v>1205</v>
      </c>
      <c r="W17" s="31">
        <v>1295</v>
      </c>
      <c r="X17" s="33">
        <f t="shared" si="1"/>
        <v>288735</v>
      </c>
    </row>
    <row r="18" spans="1:24" s="22" customFormat="1" ht="7.5" customHeight="1" x14ac:dyDescent="0.15">
      <c r="A18" s="13"/>
      <c r="B18" s="87"/>
      <c r="C18" s="136"/>
      <c r="D18" s="99" t="s">
        <v>10</v>
      </c>
      <c r="E18" s="100"/>
      <c r="F18" s="31">
        <f>SUM(F16:F17)</f>
        <v>24507</v>
      </c>
      <c r="G18" s="32">
        <f>SUM(G16:G17)</f>
        <v>3</v>
      </c>
      <c r="H18" s="33">
        <f t="shared" si="2"/>
        <v>24510</v>
      </c>
      <c r="I18" s="34">
        <f t="shared" ref="I18:K18" si="13">SUM(I16:I17)</f>
        <v>63707</v>
      </c>
      <c r="J18" s="34">
        <f t="shared" si="13"/>
        <v>410</v>
      </c>
      <c r="K18" s="31">
        <f t="shared" si="13"/>
        <v>739</v>
      </c>
      <c r="L18" s="33">
        <f t="shared" si="3"/>
        <v>88627</v>
      </c>
      <c r="M18" s="17"/>
      <c r="N18" s="87"/>
      <c r="O18" s="104" t="s">
        <v>40</v>
      </c>
      <c r="P18" s="95" t="s">
        <v>41</v>
      </c>
      <c r="Q18" s="94"/>
      <c r="R18" s="31">
        <v>147130</v>
      </c>
      <c r="S18" s="32">
        <v>28</v>
      </c>
      <c r="T18" s="33">
        <f t="shared" si="12"/>
        <v>147158</v>
      </c>
      <c r="U18" s="34">
        <v>465770</v>
      </c>
      <c r="V18" s="34">
        <v>2564</v>
      </c>
      <c r="W18" s="31">
        <v>3374</v>
      </c>
      <c r="X18" s="33">
        <f t="shared" si="1"/>
        <v>615492</v>
      </c>
    </row>
    <row r="19" spans="1:24" s="22" customFormat="1" ht="7.5" customHeight="1" x14ac:dyDescent="0.15">
      <c r="A19" s="13"/>
      <c r="B19" s="88"/>
      <c r="C19" s="83" t="s">
        <v>37</v>
      </c>
      <c r="D19" s="84"/>
      <c r="E19" s="85"/>
      <c r="F19" s="39">
        <f>SUM(F6:F8,F11,F14:F15,F18)</f>
        <v>257362</v>
      </c>
      <c r="G19" s="42">
        <f>SUM(G6:G8,G11,G14:G15,G18)</f>
        <v>22</v>
      </c>
      <c r="H19" s="41">
        <f t="shared" si="2"/>
        <v>257384</v>
      </c>
      <c r="I19" s="43">
        <f t="shared" ref="I19:K19" si="14">SUM(I6:I8,I11,I14:I15,I18)</f>
        <v>920006</v>
      </c>
      <c r="J19" s="43">
        <f t="shared" si="14"/>
        <v>6696</v>
      </c>
      <c r="K19" s="39">
        <f t="shared" si="14"/>
        <v>15175</v>
      </c>
      <c r="L19" s="41">
        <f t="shared" si="3"/>
        <v>1184086</v>
      </c>
      <c r="M19" s="17"/>
      <c r="N19" s="87"/>
      <c r="O19" s="105"/>
      <c r="P19" s="95" t="s">
        <v>42</v>
      </c>
      <c r="Q19" s="94"/>
      <c r="R19" s="31">
        <v>22210</v>
      </c>
      <c r="S19" s="32">
        <v>6</v>
      </c>
      <c r="T19" s="33">
        <f t="shared" si="12"/>
        <v>22216</v>
      </c>
      <c r="U19" s="34">
        <v>39281</v>
      </c>
      <c r="V19" s="34">
        <v>298</v>
      </c>
      <c r="W19" s="31">
        <v>284</v>
      </c>
      <c r="X19" s="33">
        <f t="shared" si="1"/>
        <v>61795</v>
      </c>
    </row>
    <row r="20" spans="1:24" s="22" customFormat="1" ht="7.5" customHeight="1" x14ac:dyDescent="0.15">
      <c r="A20" s="13"/>
      <c r="B20" s="86" t="s">
        <v>43</v>
      </c>
      <c r="C20" s="108" t="s">
        <v>44</v>
      </c>
      <c r="D20" s="107" t="s">
        <v>45</v>
      </c>
      <c r="E20" s="76" t="s">
        <v>46</v>
      </c>
      <c r="F20" s="31">
        <v>65124</v>
      </c>
      <c r="G20" s="32">
        <v>3</v>
      </c>
      <c r="H20" s="33">
        <f t="shared" si="2"/>
        <v>65127</v>
      </c>
      <c r="I20" s="34">
        <v>161180</v>
      </c>
      <c r="J20" s="34">
        <v>1243</v>
      </c>
      <c r="K20" s="31">
        <v>1164</v>
      </c>
      <c r="L20" s="33">
        <f t="shared" si="3"/>
        <v>227550</v>
      </c>
      <c r="M20" s="17"/>
      <c r="N20" s="87"/>
      <c r="O20" s="106"/>
      <c r="P20" s="95" t="s">
        <v>10</v>
      </c>
      <c r="Q20" s="94"/>
      <c r="R20" s="31">
        <f>SUM(R18:R19)</f>
        <v>169340</v>
      </c>
      <c r="S20" s="32">
        <f>SUM(S18:S19)</f>
        <v>34</v>
      </c>
      <c r="T20" s="33">
        <f t="shared" si="12"/>
        <v>169374</v>
      </c>
      <c r="U20" s="34">
        <f t="shared" ref="U20:W20" si="15">SUM(U18:U19)</f>
        <v>505051</v>
      </c>
      <c r="V20" s="34">
        <f t="shared" si="15"/>
        <v>2862</v>
      </c>
      <c r="W20" s="31">
        <f t="shared" si="15"/>
        <v>3658</v>
      </c>
      <c r="X20" s="33">
        <f t="shared" si="1"/>
        <v>677287</v>
      </c>
    </row>
    <row r="21" spans="1:24" s="22" customFormat="1" ht="7.5" customHeight="1" x14ac:dyDescent="0.15">
      <c r="A21" s="13"/>
      <c r="B21" s="87"/>
      <c r="C21" s="105"/>
      <c r="D21" s="124"/>
      <c r="E21" s="76" t="s">
        <v>47</v>
      </c>
      <c r="F21" s="31">
        <v>17080</v>
      </c>
      <c r="G21" s="32">
        <v>0</v>
      </c>
      <c r="H21" s="33">
        <f t="shared" si="2"/>
        <v>17080</v>
      </c>
      <c r="I21" s="34">
        <v>44678</v>
      </c>
      <c r="J21" s="34">
        <v>316</v>
      </c>
      <c r="K21" s="31">
        <v>241</v>
      </c>
      <c r="L21" s="33">
        <f t="shared" si="3"/>
        <v>62074</v>
      </c>
      <c r="M21" s="17"/>
      <c r="N21" s="87"/>
      <c r="O21" s="104" t="s">
        <v>48</v>
      </c>
      <c r="P21" s="95" t="s">
        <v>49</v>
      </c>
      <c r="Q21" s="94"/>
      <c r="R21" s="31">
        <v>74587</v>
      </c>
      <c r="S21" s="32">
        <v>14</v>
      </c>
      <c r="T21" s="33">
        <f t="shared" si="12"/>
        <v>74601</v>
      </c>
      <c r="U21" s="34">
        <v>262192</v>
      </c>
      <c r="V21" s="34">
        <v>1284</v>
      </c>
      <c r="W21" s="31">
        <v>2122</v>
      </c>
      <c r="X21" s="33">
        <f t="shared" si="1"/>
        <v>338077</v>
      </c>
    </row>
    <row r="22" spans="1:24" s="22" customFormat="1" ht="7.5" customHeight="1" x14ac:dyDescent="0.15">
      <c r="A22" s="13"/>
      <c r="B22" s="87"/>
      <c r="C22" s="105"/>
      <c r="D22" s="124"/>
      <c r="E22" s="76" t="s">
        <v>10</v>
      </c>
      <c r="F22" s="31">
        <f>SUM(F20:F21)</f>
        <v>82204</v>
      </c>
      <c r="G22" s="32">
        <f>SUM(G20:G21)</f>
        <v>3</v>
      </c>
      <c r="H22" s="33">
        <f t="shared" si="2"/>
        <v>82207</v>
      </c>
      <c r="I22" s="34">
        <f t="shared" ref="I22:K22" si="16">SUM(I20:I21)</f>
        <v>205858</v>
      </c>
      <c r="J22" s="34">
        <f t="shared" si="16"/>
        <v>1559</v>
      </c>
      <c r="K22" s="31">
        <f t="shared" si="16"/>
        <v>1405</v>
      </c>
      <c r="L22" s="33">
        <f t="shared" si="3"/>
        <v>289624</v>
      </c>
      <c r="M22" s="17"/>
      <c r="N22" s="87"/>
      <c r="O22" s="105"/>
      <c r="P22" s="95" t="s">
        <v>50</v>
      </c>
      <c r="Q22" s="94"/>
      <c r="R22" s="36">
        <v>100206</v>
      </c>
      <c r="S22" s="37">
        <v>16</v>
      </c>
      <c r="T22" s="44">
        <f t="shared" si="12"/>
        <v>100222</v>
      </c>
      <c r="U22" s="38">
        <v>356830</v>
      </c>
      <c r="V22" s="38">
        <v>1345</v>
      </c>
      <c r="W22" s="36">
        <v>2795</v>
      </c>
      <c r="X22" s="44">
        <f t="shared" si="1"/>
        <v>458397</v>
      </c>
    </row>
    <row r="23" spans="1:24" s="22" customFormat="1" ht="7.5" customHeight="1" x14ac:dyDescent="0.15">
      <c r="A23" s="13"/>
      <c r="B23" s="87"/>
      <c r="C23" s="106"/>
      <c r="D23" s="95" t="s">
        <v>51</v>
      </c>
      <c r="E23" s="94"/>
      <c r="F23" s="31">
        <v>50620</v>
      </c>
      <c r="G23" s="32">
        <v>0</v>
      </c>
      <c r="H23" s="33">
        <f t="shared" si="2"/>
        <v>50620</v>
      </c>
      <c r="I23" s="34">
        <v>118710</v>
      </c>
      <c r="J23" s="34">
        <v>839</v>
      </c>
      <c r="K23" s="31">
        <v>735</v>
      </c>
      <c r="L23" s="33">
        <f t="shared" si="3"/>
        <v>170169</v>
      </c>
      <c r="M23" s="17"/>
      <c r="N23" s="87"/>
      <c r="O23" s="105"/>
      <c r="P23" s="96" t="s">
        <v>52</v>
      </c>
      <c r="Q23" s="76" t="s">
        <v>52</v>
      </c>
      <c r="R23" s="36">
        <v>17122</v>
      </c>
      <c r="S23" s="37">
        <v>1</v>
      </c>
      <c r="T23" s="44">
        <f t="shared" si="12"/>
        <v>17123</v>
      </c>
      <c r="U23" s="38">
        <v>59054</v>
      </c>
      <c r="V23" s="38">
        <v>334</v>
      </c>
      <c r="W23" s="36">
        <v>673</v>
      </c>
      <c r="X23" s="44">
        <f t="shared" si="1"/>
        <v>76511</v>
      </c>
    </row>
    <row r="24" spans="1:24" s="22" customFormat="1" ht="7.5" customHeight="1" x14ac:dyDescent="0.15">
      <c r="A24" s="13"/>
      <c r="B24" s="87"/>
      <c r="C24" s="79" t="s">
        <v>53</v>
      </c>
      <c r="D24" s="116" t="s">
        <v>54</v>
      </c>
      <c r="E24" s="117"/>
      <c r="F24" s="31">
        <v>77737</v>
      </c>
      <c r="G24" s="32">
        <v>8</v>
      </c>
      <c r="H24" s="33">
        <f t="shared" si="2"/>
        <v>77745</v>
      </c>
      <c r="I24" s="34">
        <v>148616</v>
      </c>
      <c r="J24" s="34">
        <v>1024</v>
      </c>
      <c r="K24" s="31">
        <v>1112</v>
      </c>
      <c r="L24" s="33">
        <f t="shared" si="3"/>
        <v>227385</v>
      </c>
      <c r="M24" s="17"/>
      <c r="N24" s="87"/>
      <c r="O24" s="105"/>
      <c r="P24" s="97"/>
      <c r="Q24" s="76" t="s">
        <v>55</v>
      </c>
      <c r="R24" s="36">
        <v>36647</v>
      </c>
      <c r="S24" s="37">
        <v>3</v>
      </c>
      <c r="T24" s="44">
        <f t="shared" si="12"/>
        <v>36650</v>
      </c>
      <c r="U24" s="38">
        <v>90808</v>
      </c>
      <c r="V24" s="38">
        <v>579</v>
      </c>
      <c r="W24" s="36">
        <v>715</v>
      </c>
      <c r="X24" s="44">
        <f t="shared" si="1"/>
        <v>128037</v>
      </c>
    </row>
    <row r="25" spans="1:24" s="22" customFormat="1" ht="7.5" customHeight="1" x14ac:dyDescent="0.15">
      <c r="A25" s="13"/>
      <c r="B25" s="87"/>
      <c r="C25" s="79"/>
      <c r="D25" s="95" t="s">
        <v>56</v>
      </c>
      <c r="E25" s="94"/>
      <c r="F25" s="31">
        <v>30081</v>
      </c>
      <c r="G25" s="32">
        <v>1</v>
      </c>
      <c r="H25" s="33">
        <f t="shared" si="2"/>
        <v>30082</v>
      </c>
      <c r="I25" s="34">
        <v>95934</v>
      </c>
      <c r="J25" s="34">
        <v>592</v>
      </c>
      <c r="K25" s="31">
        <v>848</v>
      </c>
      <c r="L25" s="33">
        <f t="shared" si="3"/>
        <v>126608</v>
      </c>
      <c r="M25" s="17"/>
      <c r="N25" s="87"/>
      <c r="O25" s="105"/>
      <c r="P25" s="97"/>
      <c r="Q25" s="76" t="s">
        <v>57</v>
      </c>
      <c r="R25" s="36">
        <v>41580</v>
      </c>
      <c r="S25" s="32">
        <v>9</v>
      </c>
      <c r="T25" s="33">
        <f t="shared" si="12"/>
        <v>41589</v>
      </c>
      <c r="U25" s="34">
        <v>139861</v>
      </c>
      <c r="V25" s="34">
        <v>734</v>
      </c>
      <c r="W25" s="31">
        <v>1025</v>
      </c>
      <c r="X25" s="33">
        <f t="shared" si="1"/>
        <v>182184</v>
      </c>
    </row>
    <row r="26" spans="1:24" s="22" customFormat="1" ht="7.5" customHeight="1" x14ac:dyDescent="0.15">
      <c r="A26" s="13"/>
      <c r="B26" s="87"/>
      <c r="C26" s="79"/>
      <c r="D26" s="95" t="s">
        <v>58</v>
      </c>
      <c r="E26" s="94"/>
      <c r="F26" s="31">
        <v>34856</v>
      </c>
      <c r="G26" s="32">
        <v>1</v>
      </c>
      <c r="H26" s="33">
        <f t="shared" si="2"/>
        <v>34857</v>
      </c>
      <c r="I26" s="34">
        <v>71910</v>
      </c>
      <c r="J26" s="34">
        <v>375</v>
      </c>
      <c r="K26" s="31">
        <v>451</v>
      </c>
      <c r="L26" s="33">
        <f t="shared" si="3"/>
        <v>107142</v>
      </c>
      <c r="M26" s="17"/>
      <c r="N26" s="87"/>
      <c r="O26" s="106"/>
      <c r="P26" s="98"/>
      <c r="Q26" s="76" t="s">
        <v>10</v>
      </c>
      <c r="R26" s="31">
        <f>SUM(R23:R25)</f>
        <v>95349</v>
      </c>
      <c r="S26" s="32">
        <f>SUM(S23:S25)</f>
        <v>13</v>
      </c>
      <c r="T26" s="44">
        <f t="shared" si="12"/>
        <v>95362</v>
      </c>
      <c r="U26" s="34">
        <f t="shared" ref="U26:W26" si="17">SUM(U23:U25)</f>
        <v>289723</v>
      </c>
      <c r="V26" s="34">
        <f t="shared" si="17"/>
        <v>1647</v>
      </c>
      <c r="W26" s="31">
        <f t="shared" si="17"/>
        <v>2413</v>
      </c>
      <c r="X26" s="44">
        <f t="shared" si="1"/>
        <v>386732</v>
      </c>
    </row>
    <row r="27" spans="1:24" s="22" customFormat="1" ht="7.5" customHeight="1" x14ac:dyDescent="0.15">
      <c r="A27" s="13"/>
      <c r="B27" s="87"/>
      <c r="C27" s="79"/>
      <c r="D27" s="119" t="s">
        <v>10</v>
      </c>
      <c r="E27" s="120"/>
      <c r="F27" s="45">
        <f>SUM(F24:F26)</f>
        <v>142674</v>
      </c>
      <c r="G27" s="32">
        <f>SUM(G24:G26)</f>
        <v>10</v>
      </c>
      <c r="H27" s="33">
        <f t="shared" si="2"/>
        <v>142684</v>
      </c>
      <c r="I27" s="34">
        <f>SUM(I24:I26)</f>
        <v>316460</v>
      </c>
      <c r="J27" s="34">
        <f>SUM(J24:J26)</f>
        <v>1991</v>
      </c>
      <c r="K27" s="31">
        <f>SUM(K24:K26)</f>
        <v>2411</v>
      </c>
      <c r="L27" s="33">
        <f>SUM(H27:J27)</f>
        <v>461135</v>
      </c>
      <c r="M27" s="17"/>
      <c r="N27" s="87"/>
      <c r="O27" s="104" t="s">
        <v>59</v>
      </c>
      <c r="P27" s="95" t="s">
        <v>60</v>
      </c>
      <c r="Q27" s="94"/>
      <c r="R27" s="31">
        <v>125897</v>
      </c>
      <c r="S27" s="32">
        <v>29</v>
      </c>
      <c r="T27" s="33">
        <f t="shared" si="12"/>
        <v>125926</v>
      </c>
      <c r="U27" s="34">
        <v>485971</v>
      </c>
      <c r="V27" s="34">
        <v>3639</v>
      </c>
      <c r="W27" s="31">
        <v>8558</v>
      </c>
      <c r="X27" s="44">
        <f t="shared" si="1"/>
        <v>615536</v>
      </c>
    </row>
    <row r="28" spans="1:24" s="22" customFormat="1" ht="7.5" customHeight="1" x14ac:dyDescent="0.15">
      <c r="A28" s="13"/>
      <c r="B28" s="87"/>
      <c r="C28" s="104" t="s">
        <v>61</v>
      </c>
      <c r="D28" s="95" t="s">
        <v>62</v>
      </c>
      <c r="E28" s="94"/>
      <c r="F28" s="31">
        <v>124184</v>
      </c>
      <c r="G28" s="32">
        <v>10</v>
      </c>
      <c r="H28" s="33">
        <f t="shared" si="2"/>
        <v>124194</v>
      </c>
      <c r="I28" s="34">
        <v>322005</v>
      </c>
      <c r="J28" s="34">
        <v>2674</v>
      </c>
      <c r="K28" s="31">
        <v>2352</v>
      </c>
      <c r="L28" s="33">
        <f t="shared" si="3"/>
        <v>448873</v>
      </c>
      <c r="M28" s="17"/>
      <c r="N28" s="87"/>
      <c r="O28" s="105"/>
      <c r="P28" s="95" t="s">
        <v>63</v>
      </c>
      <c r="Q28" s="94"/>
      <c r="R28" s="31">
        <v>64554</v>
      </c>
      <c r="S28" s="32">
        <v>9</v>
      </c>
      <c r="T28" s="33">
        <f t="shared" si="12"/>
        <v>64563</v>
      </c>
      <c r="U28" s="34">
        <v>181937</v>
      </c>
      <c r="V28" s="34">
        <v>762</v>
      </c>
      <c r="W28" s="31">
        <v>1448</v>
      </c>
      <c r="X28" s="44">
        <f t="shared" si="1"/>
        <v>247262</v>
      </c>
    </row>
    <row r="29" spans="1:24" s="22" customFormat="1" ht="7.5" customHeight="1" x14ac:dyDescent="0.15">
      <c r="A29" s="13"/>
      <c r="B29" s="87"/>
      <c r="C29" s="105"/>
      <c r="D29" s="95" t="s">
        <v>64</v>
      </c>
      <c r="E29" s="94"/>
      <c r="F29" s="31">
        <v>33030</v>
      </c>
      <c r="G29" s="32">
        <v>3</v>
      </c>
      <c r="H29" s="33">
        <f t="shared" si="2"/>
        <v>33033</v>
      </c>
      <c r="I29" s="34">
        <v>149621</v>
      </c>
      <c r="J29" s="34">
        <v>960</v>
      </c>
      <c r="K29" s="31">
        <v>2811</v>
      </c>
      <c r="L29" s="33">
        <f t="shared" si="3"/>
        <v>183614</v>
      </c>
      <c r="M29" s="17"/>
      <c r="N29" s="87"/>
      <c r="O29" s="105"/>
      <c r="P29" s="96" t="s">
        <v>65</v>
      </c>
      <c r="Q29" s="76" t="s">
        <v>65</v>
      </c>
      <c r="R29" s="31">
        <v>45234</v>
      </c>
      <c r="S29" s="32">
        <v>11</v>
      </c>
      <c r="T29" s="33">
        <f t="shared" si="12"/>
        <v>45245</v>
      </c>
      <c r="U29" s="34">
        <v>160649</v>
      </c>
      <c r="V29" s="34">
        <v>855</v>
      </c>
      <c r="W29" s="31">
        <v>1651</v>
      </c>
      <c r="X29" s="44">
        <f t="shared" si="1"/>
        <v>206749</v>
      </c>
    </row>
    <row r="30" spans="1:24" s="22" customFormat="1" ht="7.5" customHeight="1" x14ac:dyDescent="0.15">
      <c r="A30" s="13"/>
      <c r="B30" s="87"/>
      <c r="C30" s="106"/>
      <c r="D30" s="95" t="s">
        <v>10</v>
      </c>
      <c r="E30" s="94"/>
      <c r="F30" s="45">
        <f>SUM(F28:F29)</f>
        <v>157214</v>
      </c>
      <c r="G30" s="32">
        <f>SUM(G28:G29)</f>
        <v>13</v>
      </c>
      <c r="H30" s="33">
        <f t="shared" si="2"/>
        <v>157227</v>
      </c>
      <c r="I30" s="31">
        <f>SUM(I28:I29)</f>
        <v>471626</v>
      </c>
      <c r="J30" s="31">
        <f>SUM(J28:J29)</f>
        <v>3634</v>
      </c>
      <c r="K30" s="31">
        <f>SUM(K28:K29)</f>
        <v>5163</v>
      </c>
      <c r="L30" s="33">
        <f t="shared" si="3"/>
        <v>632487</v>
      </c>
      <c r="M30" s="17"/>
      <c r="N30" s="87"/>
      <c r="O30" s="105"/>
      <c r="P30" s="97"/>
      <c r="Q30" s="76" t="s">
        <v>66</v>
      </c>
      <c r="R30" s="31">
        <v>22593</v>
      </c>
      <c r="S30" s="32">
        <v>6</v>
      </c>
      <c r="T30" s="33">
        <f t="shared" si="12"/>
        <v>22599</v>
      </c>
      <c r="U30" s="34">
        <v>88791</v>
      </c>
      <c r="V30" s="34">
        <v>363</v>
      </c>
      <c r="W30" s="31">
        <v>967</v>
      </c>
      <c r="X30" s="44">
        <f t="shared" si="1"/>
        <v>111753</v>
      </c>
    </row>
    <row r="31" spans="1:24" s="22" customFormat="1" ht="7.5" customHeight="1" x14ac:dyDescent="0.15">
      <c r="A31" s="13"/>
      <c r="B31" s="87"/>
      <c r="C31" s="92" t="s">
        <v>67</v>
      </c>
      <c r="D31" s="93"/>
      <c r="E31" s="94"/>
      <c r="F31" s="31">
        <v>120640</v>
      </c>
      <c r="G31" s="32">
        <v>6</v>
      </c>
      <c r="H31" s="33">
        <f t="shared" si="2"/>
        <v>120646</v>
      </c>
      <c r="I31" s="34">
        <v>249921</v>
      </c>
      <c r="J31" s="34">
        <v>1929</v>
      </c>
      <c r="K31" s="31">
        <v>1887</v>
      </c>
      <c r="L31" s="33">
        <f t="shared" si="3"/>
        <v>372496</v>
      </c>
      <c r="M31" s="17"/>
      <c r="N31" s="87"/>
      <c r="O31" s="105"/>
      <c r="P31" s="97"/>
      <c r="Q31" s="76" t="s">
        <v>68</v>
      </c>
      <c r="R31" s="45">
        <v>24718</v>
      </c>
      <c r="S31" s="32">
        <v>10</v>
      </c>
      <c r="T31" s="33">
        <f t="shared" si="12"/>
        <v>24728</v>
      </c>
      <c r="U31" s="31">
        <v>80610</v>
      </c>
      <c r="V31" s="31">
        <v>449</v>
      </c>
      <c r="W31" s="31">
        <v>804</v>
      </c>
      <c r="X31" s="33">
        <f t="shared" si="1"/>
        <v>105787</v>
      </c>
    </row>
    <row r="32" spans="1:24" s="22" customFormat="1" ht="7.5" customHeight="1" x14ac:dyDescent="0.15">
      <c r="A32" s="13"/>
      <c r="B32" s="87"/>
      <c r="C32" s="104" t="s">
        <v>69</v>
      </c>
      <c r="D32" s="95" t="s">
        <v>70</v>
      </c>
      <c r="E32" s="94"/>
      <c r="F32" s="31">
        <v>91441</v>
      </c>
      <c r="G32" s="32">
        <v>7</v>
      </c>
      <c r="H32" s="33">
        <f t="shared" si="2"/>
        <v>91448</v>
      </c>
      <c r="I32" s="34">
        <v>211233</v>
      </c>
      <c r="J32" s="34">
        <v>1597</v>
      </c>
      <c r="K32" s="31">
        <v>1749</v>
      </c>
      <c r="L32" s="33">
        <f t="shared" si="3"/>
        <v>304278</v>
      </c>
      <c r="M32" s="17"/>
      <c r="N32" s="87"/>
      <c r="O32" s="105"/>
      <c r="P32" s="98"/>
      <c r="Q32" s="76" t="s">
        <v>10</v>
      </c>
      <c r="R32" s="31">
        <f>SUM(R29:R31)</f>
        <v>92545</v>
      </c>
      <c r="S32" s="32">
        <f>SUM(S29:S31)</f>
        <v>27</v>
      </c>
      <c r="T32" s="33">
        <f t="shared" si="12"/>
        <v>92572</v>
      </c>
      <c r="U32" s="34">
        <f t="shared" ref="U32:W32" si="18">SUM(U29:U31)</f>
        <v>330050</v>
      </c>
      <c r="V32" s="34">
        <f t="shared" si="18"/>
        <v>1667</v>
      </c>
      <c r="W32" s="31">
        <f t="shared" si="18"/>
        <v>3422</v>
      </c>
      <c r="X32" s="44">
        <f t="shared" si="1"/>
        <v>424289</v>
      </c>
    </row>
    <row r="33" spans="1:24" s="22" customFormat="1" ht="7.5" customHeight="1" x14ac:dyDescent="0.15">
      <c r="A33" s="46"/>
      <c r="B33" s="87"/>
      <c r="C33" s="106"/>
      <c r="D33" s="95" t="s">
        <v>71</v>
      </c>
      <c r="E33" s="94"/>
      <c r="F33" s="31">
        <v>32469</v>
      </c>
      <c r="G33" s="32">
        <v>2</v>
      </c>
      <c r="H33" s="33">
        <f t="shared" si="2"/>
        <v>32471</v>
      </c>
      <c r="I33" s="34">
        <v>76408</v>
      </c>
      <c r="J33" s="34">
        <v>722</v>
      </c>
      <c r="K33" s="31">
        <v>399</v>
      </c>
      <c r="L33" s="33">
        <f t="shared" si="3"/>
        <v>109601</v>
      </c>
      <c r="M33" s="17"/>
      <c r="N33" s="87"/>
      <c r="O33" s="105"/>
      <c r="P33" s="96" t="s">
        <v>72</v>
      </c>
      <c r="Q33" s="76" t="s">
        <v>73</v>
      </c>
      <c r="R33" s="31">
        <v>41061</v>
      </c>
      <c r="S33" s="32">
        <v>11</v>
      </c>
      <c r="T33" s="33">
        <f t="shared" si="12"/>
        <v>41072</v>
      </c>
      <c r="U33" s="34">
        <v>182668</v>
      </c>
      <c r="V33" s="34">
        <v>1075</v>
      </c>
      <c r="W33" s="31">
        <v>2411</v>
      </c>
      <c r="X33" s="44">
        <f t="shared" si="1"/>
        <v>224815</v>
      </c>
    </row>
    <row r="34" spans="1:24" s="22" customFormat="1" ht="7.5" customHeight="1" x14ac:dyDescent="0.15">
      <c r="A34" s="47"/>
      <c r="B34" s="87"/>
      <c r="C34" s="104" t="s">
        <v>74</v>
      </c>
      <c r="D34" s="96" t="s">
        <v>75</v>
      </c>
      <c r="E34" s="76" t="s">
        <v>75</v>
      </c>
      <c r="F34" s="31">
        <v>82443</v>
      </c>
      <c r="G34" s="32">
        <v>4</v>
      </c>
      <c r="H34" s="33">
        <f t="shared" si="2"/>
        <v>82447</v>
      </c>
      <c r="I34" s="34">
        <v>191512</v>
      </c>
      <c r="J34" s="34">
        <v>1309</v>
      </c>
      <c r="K34" s="31">
        <v>1259</v>
      </c>
      <c r="L34" s="33">
        <f t="shared" si="3"/>
        <v>275268</v>
      </c>
      <c r="M34" s="17"/>
      <c r="N34" s="87"/>
      <c r="O34" s="105"/>
      <c r="P34" s="97"/>
      <c r="Q34" s="76" t="s">
        <v>76</v>
      </c>
      <c r="R34" s="31">
        <v>13690</v>
      </c>
      <c r="S34" s="32">
        <v>6</v>
      </c>
      <c r="T34" s="33">
        <f t="shared" si="12"/>
        <v>13696</v>
      </c>
      <c r="U34" s="34">
        <v>78333</v>
      </c>
      <c r="V34" s="34">
        <v>531</v>
      </c>
      <c r="W34" s="31">
        <v>976</v>
      </c>
      <c r="X34" s="44">
        <f t="shared" si="1"/>
        <v>92560</v>
      </c>
    </row>
    <row r="35" spans="1:24" s="22" customFormat="1" ht="7.5" customHeight="1" x14ac:dyDescent="0.15">
      <c r="A35" s="47"/>
      <c r="B35" s="87"/>
      <c r="C35" s="105"/>
      <c r="D35" s="97"/>
      <c r="E35" s="76" t="s">
        <v>77</v>
      </c>
      <c r="F35" s="31">
        <v>34446</v>
      </c>
      <c r="G35" s="32">
        <v>2</v>
      </c>
      <c r="H35" s="33">
        <f t="shared" si="2"/>
        <v>34448</v>
      </c>
      <c r="I35" s="34">
        <v>61734</v>
      </c>
      <c r="J35" s="34">
        <v>785</v>
      </c>
      <c r="K35" s="31">
        <v>543</v>
      </c>
      <c r="L35" s="33">
        <f t="shared" si="3"/>
        <v>96967</v>
      </c>
      <c r="M35" s="17"/>
      <c r="N35" s="87"/>
      <c r="O35" s="105"/>
      <c r="P35" s="97"/>
      <c r="Q35" s="76" t="s">
        <v>78</v>
      </c>
      <c r="R35" s="31">
        <v>10476</v>
      </c>
      <c r="S35" s="32">
        <v>3</v>
      </c>
      <c r="T35" s="33">
        <f t="shared" si="12"/>
        <v>10479</v>
      </c>
      <c r="U35" s="34">
        <v>53552</v>
      </c>
      <c r="V35" s="34">
        <v>269</v>
      </c>
      <c r="W35" s="31">
        <v>611</v>
      </c>
      <c r="X35" s="33">
        <f t="shared" si="1"/>
        <v>64300</v>
      </c>
    </row>
    <row r="36" spans="1:24" s="22" customFormat="1" ht="7.5" customHeight="1" x14ac:dyDescent="0.15">
      <c r="A36" s="47"/>
      <c r="B36" s="87"/>
      <c r="C36" s="105"/>
      <c r="D36" s="97"/>
      <c r="E36" s="76" t="s">
        <v>79</v>
      </c>
      <c r="F36" s="31">
        <v>22234</v>
      </c>
      <c r="G36" s="32">
        <v>1</v>
      </c>
      <c r="H36" s="33">
        <f t="shared" si="2"/>
        <v>22235</v>
      </c>
      <c r="I36" s="34">
        <v>72374</v>
      </c>
      <c r="J36" s="34">
        <v>511</v>
      </c>
      <c r="K36" s="31">
        <v>768</v>
      </c>
      <c r="L36" s="33">
        <f t="shared" si="3"/>
        <v>95120</v>
      </c>
      <c r="M36" s="17"/>
      <c r="N36" s="87"/>
      <c r="O36" s="106"/>
      <c r="P36" s="98"/>
      <c r="Q36" s="76" t="s">
        <v>10</v>
      </c>
      <c r="R36" s="31">
        <f>SUM(R33:R35)</f>
        <v>65227</v>
      </c>
      <c r="S36" s="32">
        <f>SUM(S33:S35)</f>
        <v>20</v>
      </c>
      <c r="T36" s="33">
        <f t="shared" si="12"/>
        <v>65247</v>
      </c>
      <c r="U36" s="34">
        <f t="shared" ref="U36:W36" si="19">SUM(U33:U35)</f>
        <v>314553</v>
      </c>
      <c r="V36" s="34">
        <f t="shared" si="19"/>
        <v>1875</v>
      </c>
      <c r="W36" s="31">
        <f t="shared" si="19"/>
        <v>3998</v>
      </c>
      <c r="X36" s="44">
        <f t="shared" si="1"/>
        <v>381675</v>
      </c>
    </row>
    <row r="37" spans="1:24" s="22" customFormat="1" ht="7.5" customHeight="1" x14ac:dyDescent="0.15">
      <c r="A37" s="47"/>
      <c r="B37" s="87"/>
      <c r="C37" s="105"/>
      <c r="D37" s="97"/>
      <c r="E37" s="76" t="s">
        <v>80</v>
      </c>
      <c r="F37" s="45">
        <v>11881</v>
      </c>
      <c r="G37" s="32">
        <v>0</v>
      </c>
      <c r="H37" s="33">
        <f t="shared" si="2"/>
        <v>11881</v>
      </c>
      <c r="I37" s="45">
        <v>26914</v>
      </c>
      <c r="J37" s="45">
        <v>224</v>
      </c>
      <c r="K37" s="31">
        <v>215</v>
      </c>
      <c r="L37" s="33">
        <f t="shared" si="3"/>
        <v>39019</v>
      </c>
      <c r="M37" s="17"/>
      <c r="N37" s="87"/>
      <c r="O37" s="104" t="s">
        <v>81</v>
      </c>
      <c r="P37" s="95" t="s">
        <v>82</v>
      </c>
      <c r="Q37" s="94"/>
      <c r="R37" s="31">
        <v>100708</v>
      </c>
      <c r="S37" s="32">
        <v>10</v>
      </c>
      <c r="T37" s="33">
        <f t="shared" ref="T37:T39" si="20">SUM(R37:S37)</f>
        <v>100718</v>
      </c>
      <c r="U37" s="34">
        <v>264422</v>
      </c>
      <c r="V37" s="34">
        <v>2070</v>
      </c>
      <c r="W37" s="31">
        <v>1973</v>
      </c>
      <c r="X37" s="44">
        <f t="shared" si="1"/>
        <v>367210</v>
      </c>
    </row>
    <row r="38" spans="1:24" s="22" customFormat="1" ht="7.5" customHeight="1" x14ac:dyDescent="0.15">
      <c r="A38" s="47"/>
      <c r="B38" s="87"/>
      <c r="C38" s="105"/>
      <c r="D38" s="98"/>
      <c r="E38" s="76" t="s">
        <v>10</v>
      </c>
      <c r="F38" s="45">
        <f>SUM(F34:F37)</f>
        <v>151004</v>
      </c>
      <c r="G38" s="32">
        <f>SUM(G34:G37)</f>
        <v>7</v>
      </c>
      <c r="H38" s="33">
        <f t="shared" si="2"/>
        <v>151011</v>
      </c>
      <c r="I38" s="31">
        <f>SUM(I34:I37)</f>
        <v>352534</v>
      </c>
      <c r="J38" s="31">
        <f>SUM(J34:J37)</f>
        <v>2829</v>
      </c>
      <c r="K38" s="31">
        <f>SUM(K34:K37)</f>
        <v>2785</v>
      </c>
      <c r="L38" s="33">
        <f t="shared" si="3"/>
        <v>506374</v>
      </c>
      <c r="M38" s="17"/>
      <c r="N38" s="87"/>
      <c r="O38" s="105"/>
      <c r="P38" s="95" t="s">
        <v>83</v>
      </c>
      <c r="Q38" s="94"/>
      <c r="R38" s="31">
        <v>22784</v>
      </c>
      <c r="S38" s="32">
        <v>7</v>
      </c>
      <c r="T38" s="33">
        <f t="shared" si="20"/>
        <v>22791</v>
      </c>
      <c r="U38" s="34">
        <v>69461</v>
      </c>
      <c r="V38" s="34">
        <v>388</v>
      </c>
      <c r="W38" s="31">
        <v>544</v>
      </c>
      <c r="X38" s="44">
        <f t="shared" si="1"/>
        <v>92640</v>
      </c>
    </row>
    <row r="39" spans="1:24" s="22" customFormat="1" ht="7.5" customHeight="1" x14ac:dyDescent="0.15">
      <c r="A39" s="47"/>
      <c r="B39" s="87"/>
      <c r="C39" s="106"/>
      <c r="D39" s="95" t="s">
        <v>207</v>
      </c>
      <c r="E39" s="94"/>
      <c r="F39" s="31">
        <v>45728</v>
      </c>
      <c r="G39" s="32">
        <v>1</v>
      </c>
      <c r="H39" s="33">
        <f t="shared" si="2"/>
        <v>45729</v>
      </c>
      <c r="I39" s="34">
        <v>110338</v>
      </c>
      <c r="J39" s="34">
        <v>672</v>
      </c>
      <c r="K39" s="31">
        <v>786</v>
      </c>
      <c r="L39" s="33">
        <f t="shared" si="3"/>
        <v>156739</v>
      </c>
      <c r="M39" s="17"/>
      <c r="N39" s="87"/>
      <c r="O39" s="105"/>
      <c r="P39" s="95" t="s">
        <v>85</v>
      </c>
      <c r="Q39" s="94"/>
      <c r="R39" s="31">
        <v>28597</v>
      </c>
      <c r="S39" s="32">
        <v>2</v>
      </c>
      <c r="T39" s="33">
        <f t="shared" si="20"/>
        <v>28599</v>
      </c>
      <c r="U39" s="34">
        <v>71208</v>
      </c>
      <c r="V39" s="34">
        <v>617</v>
      </c>
      <c r="W39" s="31">
        <v>369</v>
      </c>
      <c r="X39" s="44">
        <f t="shared" si="1"/>
        <v>100424</v>
      </c>
    </row>
    <row r="40" spans="1:24" s="22" customFormat="1" ht="7.5" customHeight="1" x14ac:dyDescent="0.15">
      <c r="A40" s="47"/>
      <c r="B40" s="88"/>
      <c r="C40" s="83" t="s">
        <v>37</v>
      </c>
      <c r="D40" s="84"/>
      <c r="E40" s="85"/>
      <c r="F40" s="48">
        <f>SUM(F22:F23,F27,F30:F33,F38:F39)</f>
        <v>873994</v>
      </c>
      <c r="G40" s="42">
        <f>SUM(G22:G23,G27,G30:G33,G38:G39)</f>
        <v>49</v>
      </c>
      <c r="H40" s="41">
        <f t="shared" si="2"/>
        <v>874043</v>
      </c>
      <c r="I40" s="39">
        <f t="shared" ref="I40:K40" si="21">SUM(I22:I23,I27,I30:I33,I38:I39)</f>
        <v>2113088</v>
      </c>
      <c r="J40" s="39">
        <f t="shared" si="21"/>
        <v>15772</v>
      </c>
      <c r="K40" s="39">
        <f t="shared" si="21"/>
        <v>17320</v>
      </c>
      <c r="L40" s="49">
        <f t="shared" si="3"/>
        <v>3002903</v>
      </c>
      <c r="M40" s="17"/>
      <c r="N40" s="87"/>
      <c r="O40" s="105"/>
      <c r="P40" s="95" t="s">
        <v>86</v>
      </c>
      <c r="Q40" s="94"/>
      <c r="R40" s="36">
        <v>22410</v>
      </c>
      <c r="S40" s="37">
        <v>13</v>
      </c>
      <c r="T40" s="33">
        <f t="shared" si="12"/>
        <v>22423</v>
      </c>
      <c r="U40" s="38">
        <v>72731</v>
      </c>
      <c r="V40" s="38">
        <v>579</v>
      </c>
      <c r="W40" s="36">
        <v>768</v>
      </c>
      <c r="X40" s="44">
        <f t="shared" si="1"/>
        <v>95733</v>
      </c>
    </row>
    <row r="41" spans="1:24" s="22" customFormat="1" ht="7.5" customHeight="1" x14ac:dyDescent="0.15">
      <c r="A41" s="47"/>
      <c r="B41" s="121" t="s">
        <v>87</v>
      </c>
      <c r="C41" s="108" t="s">
        <v>88</v>
      </c>
      <c r="D41" s="109" t="s">
        <v>89</v>
      </c>
      <c r="E41" s="91"/>
      <c r="F41" s="31">
        <v>132211</v>
      </c>
      <c r="G41" s="32">
        <v>12</v>
      </c>
      <c r="H41" s="33">
        <f t="shared" si="2"/>
        <v>132223</v>
      </c>
      <c r="I41" s="34">
        <v>328312</v>
      </c>
      <c r="J41" s="34">
        <v>1753</v>
      </c>
      <c r="K41" s="31">
        <v>2417</v>
      </c>
      <c r="L41" s="33">
        <f t="shared" si="3"/>
        <v>462288</v>
      </c>
      <c r="M41" s="17"/>
      <c r="N41" s="87"/>
      <c r="O41" s="106"/>
      <c r="P41" s="95" t="s">
        <v>10</v>
      </c>
      <c r="Q41" s="94"/>
      <c r="R41" s="31">
        <f>SUM(R37:R40)</f>
        <v>174499</v>
      </c>
      <c r="S41" s="32">
        <f>SUM(S37:S40)</f>
        <v>32</v>
      </c>
      <c r="T41" s="33">
        <f t="shared" si="12"/>
        <v>174531</v>
      </c>
      <c r="U41" s="34">
        <f t="shared" ref="U41:W41" si="22">SUM(U37:U40)</f>
        <v>477822</v>
      </c>
      <c r="V41" s="34">
        <f t="shared" si="22"/>
        <v>3654</v>
      </c>
      <c r="W41" s="31">
        <f t="shared" si="22"/>
        <v>3654</v>
      </c>
      <c r="X41" s="33">
        <f t="shared" si="1"/>
        <v>656007</v>
      </c>
    </row>
    <row r="42" spans="1:24" s="22" customFormat="1" ht="7.5" customHeight="1" x14ac:dyDescent="0.15">
      <c r="A42" s="47"/>
      <c r="B42" s="122"/>
      <c r="C42" s="105"/>
      <c r="D42" s="96" t="s">
        <v>90</v>
      </c>
      <c r="E42" s="76" t="s">
        <v>91</v>
      </c>
      <c r="F42" s="31">
        <v>52251</v>
      </c>
      <c r="G42" s="32">
        <v>5</v>
      </c>
      <c r="H42" s="33">
        <f t="shared" si="2"/>
        <v>52256</v>
      </c>
      <c r="I42" s="34">
        <v>146724</v>
      </c>
      <c r="J42" s="34">
        <v>779</v>
      </c>
      <c r="K42" s="31">
        <v>1408</v>
      </c>
      <c r="L42" s="33">
        <f t="shared" si="3"/>
        <v>199759</v>
      </c>
      <c r="M42" s="17"/>
      <c r="N42" s="88"/>
      <c r="O42" s="83" t="s">
        <v>37</v>
      </c>
      <c r="P42" s="84"/>
      <c r="Q42" s="85"/>
      <c r="R42" s="39">
        <f>SUM(R17,R20:R22,R26:R28,R32,R36,R41)</f>
        <v>1040220</v>
      </c>
      <c r="S42" s="40">
        <f>SUM(S17,S20:S22,S26:S28,S32,S36,S41)</f>
        <v>198</v>
      </c>
      <c r="T42" s="41">
        <f t="shared" si="12"/>
        <v>1040418</v>
      </c>
      <c r="U42" s="39">
        <f t="shared" ref="U42:W42" si="23">SUM(U17,U20:U22,U26:U28,U32,U36,U41)</f>
        <v>3413639</v>
      </c>
      <c r="V42" s="39">
        <f t="shared" si="23"/>
        <v>19940</v>
      </c>
      <c r="W42" s="39">
        <f t="shared" si="23"/>
        <v>33363</v>
      </c>
      <c r="X42" s="41">
        <f t="shared" si="1"/>
        <v>4473997</v>
      </c>
    </row>
    <row r="43" spans="1:24" s="22" customFormat="1" ht="7.5" customHeight="1" x14ac:dyDescent="0.15">
      <c r="A43" s="47"/>
      <c r="B43" s="122"/>
      <c r="C43" s="105"/>
      <c r="D43" s="97"/>
      <c r="E43" s="76" t="s">
        <v>208</v>
      </c>
      <c r="F43" s="31">
        <v>82409</v>
      </c>
      <c r="G43" s="32">
        <v>7</v>
      </c>
      <c r="H43" s="33">
        <f t="shared" si="2"/>
        <v>82416</v>
      </c>
      <c r="I43" s="34">
        <v>205757</v>
      </c>
      <c r="J43" s="34">
        <v>900</v>
      </c>
      <c r="K43" s="31">
        <v>1832</v>
      </c>
      <c r="L43" s="33">
        <f t="shared" si="3"/>
        <v>289073</v>
      </c>
      <c r="M43" s="17"/>
      <c r="N43" s="86" t="s">
        <v>93</v>
      </c>
      <c r="O43" s="89" t="s">
        <v>94</v>
      </c>
      <c r="P43" s="90"/>
      <c r="Q43" s="91"/>
      <c r="R43" s="31">
        <v>113519</v>
      </c>
      <c r="S43" s="32">
        <v>15</v>
      </c>
      <c r="T43" s="33">
        <f t="shared" si="12"/>
        <v>113534</v>
      </c>
      <c r="U43" s="34">
        <v>351121</v>
      </c>
      <c r="V43" s="34">
        <v>2339</v>
      </c>
      <c r="W43" s="31">
        <v>2988</v>
      </c>
      <c r="X43" s="33">
        <f t="shared" si="1"/>
        <v>466994</v>
      </c>
    </row>
    <row r="44" spans="1:24" s="22" customFormat="1" ht="7.5" customHeight="1" x14ac:dyDescent="0.15">
      <c r="A44" s="47"/>
      <c r="B44" s="122"/>
      <c r="C44" s="106"/>
      <c r="D44" s="98"/>
      <c r="E44" s="76" t="s">
        <v>10</v>
      </c>
      <c r="F44" s="45">
        <f>SUM(F42:F43)</f>
        <v>134660</v>
      </c>
      <c r="G44" s="32">
        <f>SUM(G42:G43)</f>
        <v>12</v>
      </c>
      <c r="H44" s="33">
        <f t="shared" si="2"/>
        <v>134672</v>
      </c>
      <c r="I44" s="31">
        <f>SUM(I42:I43)</f>
        <v>352481</v>
      </c>
      <c r="J44" s="31">
        <f>SUM(J42:J43)</f>
        <v>1679</v>
      </c>
      <c r="K44" s="31">
        <f>SUM(K42:K43)</f>
        <v>3240</v>
      </c>
      <c r="L44" s="33">
        <f t="shared" si="3"/>
        <v>488832</v>
      </c>
      <c r="M44" s="17"/>
      <c r="N44" s="87"/>
      <c r="O44" s="92" t="s">
        <v>95</v>
      </c>
      <c r="P44" s="93"/>
      <c r="Q44" s="94"/>
      <c r="R44" s="31">
        <v>145028</v>
      </c>
      <c r="S44" s="32">
        <v>25</v>
      </c>
      <c r="T44" s="33">
        <f t="shared" si="12"/>
        <v>145053</v>
      </c>
      <c r="U44" s="34">
        <v>369337</v>
      </c>
      <c r="V44" s="34">
        <v>3578</v>
      </c>
      <c r="W44" s="31">
        <v>6907</v>
      </c>
      <c r="X44" s="33">
        <f t="shared" si="1"/>
        <v>517968</v>
      </c>
    </row>
    <row r="45" spans="1:24" s="22" customFormat="1" ht="7.5" customHeight="1" x14ac:dyDescent="0.15">
      <c r="A45" s="47"/>
      <c r="B45" s="122"/>
      <c r="C45" s="79" t="s">
        <v>96</v>
      </c>
      <c r="D45" s="107" t="s">
        <v>96</v>
      </c>
      <c r="E45" s="76" t="s">
        <v>97</v>
      </c>
      <c r="F45" s="31">
        <v>91497</v>
      </c>
      <c r="G45" s="32">
        <v>16</v>
      </c>
      <c r="H45" s="33">
        <f t="shared" si="2"/>
        <v>91513</v>
      </c>
      <c r="I45" s="34">
        <v>249922</v>
      </c>
      <c r="J45" s="34">
        <v>1416</v>
      </c>
      <c r="K45" s="31">
        <v>2234</v>
      </c>
      <c r="L45" s="33">
        <f t="shared" si="3"/>
        <v>342851</v>
      </c>
      <c r="M45" s="17"/>
      <c r="N45" s="87"/>
      <c r="O45" s="104" t="s">
        <v>98</v>
      </c>
      <c r="P45" s="95" t="s">
        <v>209</v>
      </c>
      <c r="Q45" s="94"/>
      <c r="R45" s="50">
        <v>84317</v>
      </c>
      <c r="S45" s="51">
        <v>16</v>
      </c>
      <c r="T45" s="52">
        <f t="shared" si="12"/>
        <v>84333</v>
      </c>
      <c r="U45" s="53">
        <v>133084</v>
      </c>
      <c r="V45" s="53">
        <v>3241</v>
      </c>
      <c r="W45" s="50">
        <v>9153</v>
      </c>
      <c r="X45" s="52">
        <f t="shared" si="1"/>
        <v>220658</v>
      </c>
    </row>
    <row r="46" spans="1:24" s="22" customFormat="1" ht="7.5" customHeight="1" x14ac:dyDescent="0.15">
      <c r="A46" s="47"/>
      <c r="B46" s="122"/>
      <c r="C46" s="79"/>
      <c r="D46" s="107"/>
      <c r="E46" s="76" t="s">
        <v>100</v>
      </c>
      <c r="F46" s="31">
        <v>24418</v>
      </c>
      <c r="G46" s="32">
        <v>4</v>
      </c>
      <c r="H46" s="33">
        <f t="shared" si="2"/>
        <v>24422</v>
      </c>
      <c r="I46" s="34">
        <v>57508</v>
      </c>
      <c r="J46" s="34">
        <v>309</v>
      </c>
      <c r="K46" s="31">
        <v>303</v>
      </c>
      <c r="L46" s="33">
        <f t="shared" si="3"/>
        <v>82239</v>
      </c>
      <c r="M46" s="17"/>
      <c r="N46" s="87"/>
      <c r="O46" s="105"/>
      <c r="P46" s="95" t="s">
        <v>101</v>
      </c>
      <c r="Q46" s="94"/>
      <c r="R46" s="31">
        <v>128353</v>
      </c>
      <c r="S46" s="32">
        <v>22</v>
      </c>
      <c r="T46" s="33">
        <f t="shared" si="12"/>
        <v>128375</v>
      </c>
      <c r="U46" s="34">
        <v>327768</v>
      </c>
      <c r="V46" s="34">
        <v>3981</v>
      </c>
      <c r="W46" s="31">
        <v>12261</v>
      </c>
      <c r="X46" s="33">
        <f t="shared" si="1"/>
        <v>460124</v>
      </c>
    </row>
    <row r="47" spans="1:24" s="22" customFormat="1" ht="7.5" customHeight="1" x14ac:dyDescent="0.15">
      <c r="A47" s="47"/>
      <c r="B47" s="122"/>
      <c r="C47" s="79"/>
      <c r="D47" s="107"/>
      <c r="E47" s="76" t="s">
        <v>10</v>
      </c>
      <c r="F47" s="45">
        <f>SUM(F45:F46)</f>
        <v>115915</v>
      </c>
      <c r="G47" s="32">
        <f>SUM(G45:G46)</f>
        <v>20</v>
      </c>
      <c r="H47" s="33">
        <f t="shared" si="2"/>
        <v>115935</v>
      </c>
      <c r="I47" s="31">
        <f>SUM(I45:I46)</f>
        <v>307430</v>
      </c>
      <c r="J47" s="31">
        <f>SUM(J45:J46)</f>
        <v>1725</v>
      </c>
      <c r="K47" s="31">
        <f>SUM(K45:K46)</f>
        <v>2537</v>
      </c>
      <c r="L47" s="33">
        <f t="shared" si="3"/>
        <v>425090</v>
      </c>
      <c r="M47" s="17"/>
      <c r="N47" s="87"/>
      <c r="O47" s="105"/>
      <c r="P47" s="96" t="s">
        <v>102</v>
      </c>
      <c r="Q47" s="76" t="s">
        <v>103</v>
      </c>
      <c r="R47" s="31">
        <v>83911</v>
      </c>
      <c r="S47" s="32">
        <v>18</v>
      </c>
      <c r="T47" s="33">
        <f t="shared" si="12"/>
        <v>83929</v>
      </c>
      <c r="U47" s="34">
        <v>278810</v>
      </c>
      <c r="V47" s="34">
        <v>2277</v>
      </c>
      <c r="W47" s="31">
        <v>3930</v>
      </c>
      <c r="X47" s="33">
        <f t="shared" si="1"/>
        <v>365016</v>
      </c>
    </row>
    <row r="48" spans="1:24" s="22" customFormat="1" ht="7.5" customHeight="1" x14ac:dyDescent="0.15">
      <c r="A48" s="47"/>
      <c r="B48" s="122"/>
      <c r="C48" s="79"/>
      <c r="D48" s="99" t="s">
        <v>210</v>
      </c>
      <c r="E48" s="100"/>
      <c r="F48" s="31">
        <v>43949</v>
      </c>
      <c r="G48" s="32">
        <v>1</v>
      </c>
      <c r="H48" s="33">
        <f t="shared" si="2"/>
        <v>43950</v>
      </c>
      <c r="I48" s="34">
        <v>151657</v>
      </c>
      <c r="J48" s="34">
        <v>766</v>
      </c>
      <c r="K48" s="31">
        <v>1196</v>
      </c>
      <c r="L48" s="33">
        <f t="shared" si="3"/>
        <v>196373</v>
      </c>
      <c r="M48" s="17"/>
      <c r="N48" s="87"/>
      <c r="O48" s="105"/>
      <c r="P48" s="97"/>
      <c r="Q48" s="76" t="s">
        <v>105</v>
      </c>
      <c r="R48" s="31">
        <v>36422</v>
      </c>
      <c r="S48" s="32">
        <v>9</v>
      </c>
      <c r="T48" s="33">
        <f t="shared" si="12"/>
        <v>36431</v>
      </c>
      <c r="U48" s="34">
        <v>107136</v>
      </c>
      <c r="V48" s="34">
        <v>988</v>
      </c>
      <c r="W48" s="31">
        <v>2262</v>
      </c>
      <c r="X48" s="33">
        <f t="shared" si="1"/>
        <v>144555</v>
      </c>
    </row>
    <row r="49" spans="1:24" s="22" customFormat="1" ht="7.5" customHeight="1" x14ac:dyDescent="0.15">
      <c r="A49" s="47"/>
      <c r="B49" s="122"/>
      <c r="C49" s="79" t="s">
        <v>106</v>
      </c>
      <c r="D49" s="116" t="s">
        <v>107</v>
      </c>
      <c r="E49" s="117"/>
      <c r="F49" s="31">
        <v>124487</v>
      </c>
      <c r="G49" s="32">
        <v>15</v>
      </c>
      <c r="H49" s="33">
        <f t="shared" si="2"/>
        <v>124502</v>
      </c>
      <c r="I49" s="34">
        <v>330378</v>
      </c>
      <c r="J49" s="34">
        <v>1985</v>
      </c>
      <c r="K49" s="31">
        <v>2219</v>
      </c>
      <c r="L49" s="33">
        <f t="shared" si="3"/>
        <v>456865</v>
      </c>
      <c r="M49" s="17"/>
      <c r="N49" s="87"/>
      <c r="O49" s="106"/>
      <c r="P49" s="98"/>
      <c r="Q49" s="76" t="s">
        <v>10</v>
      </c>
      <c r="R49" s="31">
        <f>SUM(R47:R48)</f>
        <v>120333</v>
      </c>
      <c r="S49" s="32">
        <f>SUM(S47:S48)</f>
        <v>27</v>
      </c>
      <c r="T49" s="33">
        <f t="shared" si="12"/>
        <v>120360</v>
      </c>
      <c r="U49" s="34">
        <f>SUM(U47:U48)</f>
        <v>385946</v>
      </c>
      <c r="V49" s="34">
        <f>SUM(V47:V48)</f>
        <v>3265</v>
      </c>
      <c r="W49" s="31">
        <f>SUM(W47:W48)</f>
        <v>6192</v>
      </c>
      <c r="X49" s="33">
        <f t="shared" si="1"/>
        <v>509571</v>
      </c>
    </row>
    <row r="50" spans="1:24" s="22" customFormat="1" ht="7.5" customHeight="1" x14ac:dyDescent="0.15">
      <c r="A50" s="47"/>
      <c r="B50" s="122"/>
      <c r="C50" s="79"/>
      <c r="D50" s="95" t="s">
        <v>108</v>
      </c>
      <c r="E50" s="94"/>
      <c r="F50" s="31">
        <v>34773</v>
      </c>
      <c r="G50" s="32">
        <v>8</v>
      </c>
      <c r="H50" s="33">
        <f t="shared" si="2"/>
        <v>34781</v>
      </c>
      <c r="I50" s="34">
        <v>100359</v>
      </c>
      <c r="J50" s="34">
        <v>631</v>
      </c>
      <c r="K50" s="31">
        <v>842</v>
      </c>
      <c r="L50" s="33">
        <f t="shared" si="3"/>
        <v>135771</v>
      </c>
      <c r="M50" s="17"/>
      <c r="N50" s="87"/>
      <c r="O50" s="118" t="s">
        <v>109</v>
      </c>
      <c r="P50" s="95" t="s">
        <v>110</v>
      </c>
      <c r="Q50" s="94"/>
      <c r="R50" s="31">
        <v>74996</v>
      </c>
      <c r="S50" s="32">
        <v>13</v>
      </c>
      <c r="T50" s="33">
        <f t="shared" si="12"/>
        <v>75009</v>
      </c>
      <c r="U50" s="34">
        <v>227036</v>
      </c>
      <c r="V50" s="34">
        <v>1992</v>
      </c>
      <c r="W50" s="31">
        <v>2591</v>
      </c>
      <c r="X50" s="33">
        <f t="shared" si="1"/>
        <v>304037</v>
      </c>
    </row>
    <row r="51" spans="1:24" s="22" customFormat="1" ht="7.5" customHeight="1" x14ac:dyDescent="0.15">
      <c r="A51" s="47"/>
      <c r="B51" s="122"/>
      <c r="C51" s="79"/>
      <c r="D51" s="95" t="s">
        <v>111</v>
      </c>
      <c r="E51" s="94"/>
      <c r="F51" s="45">
        <v>27696</v>
      </c>
      <c r="G51" s="32">
        <v>2</v>
      </c>
      <c r="H51" s="33">
        <f t="shared" si="2"/>
        <v>27698</v>
      </c>
      <c r="I51" s="45">
        <v>86399</v>
      </c>
      <c r="J51" s="45">
        <v>621</v>
      </c>
      <c r="K51" s="31">
        <v>765</v>
      </c>
      <c r="L51" s="33">
        <f t="shared" si="3"/>
        <v>114718</v>
      </c>
      <c r="M51" s="17"/>
      <c r="N51" s="87"/>
      <c r="O51" s="97"/>
      <c r="P51" s="95" t="s">
        <v>112</v>
      </c>
      <c r="Q51" s="94"/>
      <c r="R51" s="31">
        <v>10957</v>
      </c>
      <c r="S51" s="32">
        <v>3</v>
      </c>
      <c r="T51" s="33">
        <f t="shared" si="12"/>
        <v>10960</v>
      </c>
      <c r="U51" s="34">
        <v>39215</v>
      </c>
      <c r="V51" s="34">
        <v>226</v>
      </c>
      <c r="W51" s="31">
        <v>423</v>
      </c>
      <c r="X51" s="33">
        <f t="shared" ref="X51:X52" si="24">SUM(T51:V51)</f>
        <v>50401</v>
      </c>
    </row>
    <row r="52" spans="1:24" s="22" customFormat="1" ht="7.5" customHeight="1" x14ac:dyDescent="0.15">
      <c r="A52" s="47"/>
      <c r="B52" s="122"/>
      <c r="C52" s="79"/>
      <c r="D52" s="119" t="s">
        <v>10</v>
      </c>
      <c r="E52" s="120"/>
      <c r="F52" s="45">
        <f>SUM(F49:F51)</f>
        <v>186956</v>
      </c>
      <c r="G52" s="32">
        <f>SUM(G49:G51)</f>
        <v>25</v>
      </c>
      <c r="H52" s="33">
        <f t="shared" ref="H52:H98" si="25">SUM(F52:G52)</f>
        <v>186981</v>
      </c>
      <c r="I52" s="45">
        <f>SUM(I49:I51)</f>
        <v>517136</v>
      </c>
      <c r="J52" s="45">
        <f>SUM(J49:J51)</f>
        <v>3237</v>
      </c>
      <c r="K52" s="45">
        <f>SUM(K49:K51)</f>
        <v>3826</v>
      </c>
      <c r="L52" s="33">
        <f t="shared" ref="L52:L98" si="26">SUM(H52:J52)</f>
        <v>707354</v>
      </c>
      <c r="M52" s="17"/>
      <c r="N52" s="87"/>
      <c r="O52" s="98"/>
      <c r="P52" s="95" t="s">
        <v>10</v>
      </c>
      <c r="Q52" s="94"/>
      <c r="R52" s="31">
        <f>SUM(R50:R51)</f>
        <v>85953</v>
      </c>
      <c r="S52" s="32">
        <f>SUM(S50:S51)</f>
        <v>16</v>
      </c>
      <c r="T52" s="33">
        <f t="shared" si="12"/>
        <v>85969</v>
      </c>
      <c r="U52" s="34">
        <f t="shared" ref="U52:W52" si="27">SUM(U50:U51)</f>
        <v>266251</v>
      </c>
      <c r="V52" s="34">
        <f t="shared" si="27"/>
        <v>2218</v>
      </c>
      <c r="W52" s="31">
        <f t="shared" si="27"/>
        <v>3014</v>
      </c>
      <c r="X52" s="33">
        <f t="shared" si="24"/>
        <v>354438</v>
      </c>
    </row>
    <row r="53" spans="1:24" s="22" customFormat="1" ht="7.5" customHeight="1" x14ac:dyDescent="0.15">
      <c r="A53" s="47"/>
      <c r="B53" s="122"/>
      <c r="C53" s="104" t="s">
        <v>113</v>
      </c>
      <c r="D53" s="107" t="s">
        <v>114</v>
      </c>
      <c r="E53" s="76" t="s">
        <v>115</v>
      </c>
      <c r="F53" s="31">
        <v>61310</v>
      </c>
      <c r="G53" s="32">
        <v>9</v>
      </c>
      <c r="H53" s="33">
        <f t="shared" si="25"/>
        <v>61319</v>
      </c>
      <c r="I53" s="34">
        <v>218202</v>
      </c>
      <c r="J53" s="34">
        <v>1708</v>
      </c>
      <c r="K53" s="31">
        <v>5918</v>
      </c>
      <c r="L53" s="33">
        <f t="shared" si="26"/>
        <v>281229</v>
      </c>
      <c r="M53" s="17"/>
      <c r="N53" s="87"/>
      <c r="O53" s="92" t="s">
        <v>116</v>
      </c>
      <c r="P53" s="93"/>
      <c r="Q53" s="94"/>
      <c r="R53" s="31">
        <v>117463</v>
      </c>
      <c r="S53" s="32">
        <v>20</v>
      </c>
      <c r="T53" s="33">
        <f t="shared" si="12"/>
        <v>117483</v>
      </c>
      <c r="U53" s="34">
        <v>274693</v>
      </c>
      <c r="V53" s="34">
        <v>2564</v>
      </c>
      <c r="W53" s="31">
        <v>1957</v>
      </c>
      <c r="X53" s="33">
        <f t="shared" si="1"/>
        <v>394740</v>
      </c>
    </row>
    <row r="54" spans="1:24" s="22" customFormat="1" ht="7.5" customHeight="1" x14ac:dyDescent="0.15">
      <c r="A54" s="47"/>
      <c r="B54" s="122"/>
      <c r="C54" s="105"/>
      <c r="D54" s="107"/>
      <c r="E54" s="76" t="s">
        <v>117</v>
      </c>
      <c r="F54" s="31">
        <v>17640</v>
      </c>
      <c r="G54" s="32">
        <v>3</v>
      </c>
      <c r="H54" s="33">
        <f t="shared" si="25"/>
        <v>17643</v>
      </c>
      <c r="I54" s="34">
        <v>49658</v>
      </c>
      <c r="J54" s="34">
        <v>558</v>
      </c>
      <c r="K54" s="31">
        <v>2599</v>
      </c>
      <c r="L54" s="33">
        <f t="shared" si="26"/>
        <v>67859</v>
      </c>
      <c r="M54" s="17"/>
      <c r="N54" s="87"/>
      <c r="O54" s="104" t="s">
        <v>118</v>
      </c>
      <c r="P54" s="95" t="s">
        <v>119</v>
      </c>
      <c r="Q54" s="94"/>
      <c r="R54" s="31">
        <v>169511</v>
      </c>
      <c r="S54" s="32">
        <v>44</v>
      </c>
      <c r="T54" s="33">
        <f t="shared" si="12"/>
        <v>169555</v>
      </c>
      <c r="U54" s="34">
        <v>444553</v>
      </c>
      <c r="V54" s="34">
        <v>4186</v>
      </c>
      <c r="W54" s="31">
        <v>9661</v>
      </c>
      <c r="X54" s="33">
        <f t="shared" si="1"/>
        <v>618294</v>
      </c>
    </row>
    <row r="55" spans="1:24" s="22" customFormat="1" ht="7.5" customHeight="1" x14ac:dyDescent="0.15">
      <c r="A55" s="47"/>
      <c r="B55" s="122"/>
      <c r="C55" s="105"/>
      <c r="D55" s="107"/>
      <c r="E55" s="76" t="s">
        <v>10</v>
      </c>
      <c r="F55" s="45">
        <f>SUM(F53:F54)</f>
        <v>78950</v>
      </c>
      <c r="G55" s="32">
        <f>SUM(G53:G54)</f>
        <v>12</v>
      </c>
      <c r="H55" s="33">
        <f t="shared" si="25"/>
        <v>78962</v>
      </c>
      <c r="I55" s="45">
        <f>SUM(I53:I54)</f>
        <v>267860</v>
      </c>
      <c r="J55" s="45">
        <f>SUM(J53:J54)</f>
        <v>2266</v>
      </c>
      <c r="K55" s="45">
        <f>SUM(K53:K54)</f>
        <v>8517</v>
      </c>
      <c r="L55" s="33">
        <f t="shared" si="26"/>
        <v>349088</v>
      </c>
      <c r="M55" s="17"/>
      <c r="N55" s="87"/>
      <c r="O55" s="106"/>
      <c r="P55" s="95" t="s">
        <v>120</v>
      </c>
      <c r="Q55" s="94"/>
      <c r="R55" s="31">
        <v>121708</v>
      </c>
      <c r="S55" s="32">
        <v>34</v>
      </c>
      <c r="T55" s="33">
        <f t="shared" si="12"/>
        <v>121742</v>
      </c>
      <c r="U55" s="34">
        <v>352676</v>
      </c>
      <c r="V55" s="34">
        <v>2559</v>
      </c>
      <c r="W55" s="31">
        <v>2691</v>
      </c>
      <c r="X55" s="33">
        <f t="shared" si="1"/>
        <v>476977</v>
      </c>
    </row>
    <row r="56" spans="1:24" s="22" customFormat="1" ht="7.5" customHeight="1" x14ac:dyDescent="0.15">
      <c r="A56" s="47"/>
      <c r="B56" s="122"/>
      <c r="C56" s="105"/>
      <c r="D56" s="80" t="s">
        <v>121</v>
      </c>
      <c r="E56" s="76" t="s">
        <v>121</v>
      </c>
      <c r="F56" s="31">
        <v>43467</v>
      </c>
      <c r="G56" s="32">
        <v>6</v>
      </c>
      <c r="H56" s="33">
        <f t="shared" si="25"/>
        <v>43473</v>
      </c>
      <c r="I56" s="34">
        <v>160298</v>
      </c>
      <c r="J56" s="34">
        <v>1187</v>
      </c>
      <c r="K56" s="31">
        <v>4042</v>
      </c>
      <c r="L56" s="33">
        <f t="shared" si="26"/>
        <v>204958</v>
      </c>
      <c r="M56" s="17"/>
      <c r="N56" s="88"/>
      <c r="O56" s="83" t="s">
        <v>37</v>
      </c>
      <c r="P56" s="84"/>
      <c r="Q56" s="85"/>
      <c r="R56" s="39">
        <f>SUM(R43:R46,R52:R55,R49)</f>
        <v>1086185</v>
      </c>
      <c r="S56" s="40">
        <f>SUM(S43:S46,S52:S55,S49)</f>
        <v>219</v>
      </c>
      <c r="T56" s="41">
        <f t="shared" si="12"/>
        <v>1086404</v>
      </c>
      <c r="U56" s="39">
        <f t="shared" ref="U56:W56" si="28">SUM(U43:U46,U52:U55,U49)</f>
        <v>2905429</v>
      </c>
      <c r="V56" s="39">
        <f t="shared" si="28"/>
        <v>27931</v>
      </c>
      <c r="W56" s="39">
        <f t="shared" si="28"/>
        <v>54824</v>
      </c>
      <c r="X56" s="41">
        <f t="shared" si="1"/>
        <v>4019764</v>
      </c>
    </row>
    <row r="57" spans="1:24" s="22" customFormat="1" ht="7.5" customHeight="1" x14ac:dyDescent="0.15">
      <c r="A57" s="47"/>
      <c r="B57" s="122"/>
      <c r="C57" s="105"/>
      <c r="D57" s="81"/>
      <c r="E57" s="76" t="s">
        <v>122</v>
      </c>
      <c r="F57" s="31">
        <v>10820</v>
      </c>
      <c r="G57" s="32">
        <v>3</v>
      </c>
      <c r="H57" s="33">
        <f t="shared" si="25"/>
        <v>10823</v>
      </c>
      <c r="I57" s="34">
        <v>38408</v>
      </c>
      <c r="J57" s="34">
        <v>373</v>
      </c>
      <c r="K57" s="31">
        <v>1483</v>
      </c>
      <c r="L57" s="33">
        <f t="shared" si="26"/>
        <v>49604</v>
      </c>
      <c r="M57" s="17"/>
      <c r="N57" s="86" t="s">
        <v>123</v>
      </c>
      <c r="O57" s="89" t="s">
        <v>124</v>
      </c>
      <c r="P57" s="90"/>
      <c r="Q57" s="91"/>
      <c r="R57" s="31">
        <v>74328</v>
      </c>
      <c r="S57" s="32">
        <v>4</v>
      </c>
      <c r="T57" s="33">
        <f t="shared" si="12"/>
        <v>74332</v>
      </c>
      <c r="U57" s="34">
        <v>166249</v>
      </c>
      <c r="V57" s="34">
        <v>948</v>
      </c>
      <c r="W57" s="31">
        <v>1090</v>
      </c>
      <c r="X57" s="33">
        <f t="shared" si="1"/>
        <v>241529</v>
      </c>
    </row>
    <row r="58" spans="1:24" s="22" customFormat="1" ht="7.5" customHeight="1" x14ac:dyDescent="0.15">
      <c r="A58" s="47"/>
      <c r="B58" s="122"/>
      <c r="C58" s="105"/>
      <c r="D58" s="82"/>
      <c r="E58" s="76" t="s">
        <v>10</v>
      </c>
      <c r="F58" s="45">
        <f>SUM(F56:F57)</f>
        <v>54287</v>
      </c>
      <c r="G58" s="32">
        <f>SUM(G56:G57)</f>
        <v>9</v>
      </c>
      <c r="H58" s="33">
        <f t="shared" si="25"/>
        <v>54296</v>
      </c>
      <c r="I58" s="45">
        <f>SUM(I56:I57)</f>
        <v>198706</v>
      </c>
      <c r="J58" s="45">
        <f>SUM(J56:J57)</f>
        <v>1560</v>
      </c>
      <c r="K58" s="45">
        <f>SUM(K56:K57)</f>
        <v>5525</v>
      </c>
      <c r="L58" s="33">
        <f t="shared" si="26"/>
        <v>254562</v>
      </c>
      <c r="M58" s="17"/>
      <c r="N58" s="87"/>
      <c r="O58" s="115" t="s">
        <v>125</v>
      </c>
      <c r="P58" s="95" t="s">
        <v>126</v>
      </c>
      <c r="Q58" s="94"/>
      <c r="R58" s="31">
        <v>64570</v>
      </c>
      <c r="S58" s="32">
        <v>3</v>
      </c>
      <c r="T58" s="33">
        <f t="shared" si="12"/>
        <v>64573</v>
      </c>
      <c r="U58" s="34">
        <v>140625</v>
      </c>
      <c r="V58" s="34">
        <v>1203</v>
      </c>
      <c r="W58" s="31">
        <v>1117</v>
      </c>
      <c r="X58" s="33">
        <f t="shared" si="1"/>
        <v>206401</v>
      </c>
    </row>
    <row r="59" spans="1:24" ht="7.5" customHeight="1" x14ac:dyDescent="0.15">
      <c r="A59" s="47"/>
      <c r="B59" s="122"/>
      <c r="C59" s="105"/>
      <c r="D59" s="107" t="s">
        <v>127</v>
      </c>
      <c r="E59" s="76" t="s">
        <v>128</v>
      </c>
      <c r="F59" s="31">
        <v>54963</v>
      </c>
      <c r="G59" s="32">
        <v>18</v>
      </c>
      <c r="H59" s="33">
        <f t="shared" si="25"/>
        <v>54981</v>
      </c>
      <c r="I59" s="34">
        <v>188724</v>
      </c>
      <c r="J59" s="34">
        <v>1220</v>
      </c>
      <c r="K59" s="31">
        <v>5424</v>
      </c>
      <c r="L59" s="33">
        <f t="shared" si="26"/>
        <v>244925</v>
      </c>
      <c r="M59" s="17"/>
      <c r="N59" s="87"/>
      <c r="O59" s="105"/>
      <c r="P59" s="95" t="s">
        <v>129</v>
      </c>
      <c r="Q59" s="94"/>
      <c r="R59" s="36">
        <v>23753</v>
      </c>
      <c r="S59" s="37">
        <v>0</v>
      </c>
      <c r="T59" s="33">
        <f>SUM(R59:S59)</f>
        <v>23753</v>
      </c>
      <c r="U59" s="38">
        <v>59350</v>
      </c>
      <c r="V59" s="38">
        <v>394</v>
      </c>
      <c r="W59" s="36">
        <v>383</v>
      </c>
      <c r="X59" s="44">
        <f>SUM(T59:V59)</f>
        <v>83497</v>
      </c>
    </row>
    <row r="60" spans="1:24" ht="7.5" customHeight="1" x14ac:dyDescent="0.15">
      <c r="A60" s="47"/>
      <c r="B60" s="122"/>
      <c r="C60" s="105"/>
      <c r="D60" s="107"/>
      <c r="E60" s="76" t="s">
        <v>130</v>
      </c>
      <c r="F60" s="31">
        <v>24923</v>
      </c>
      <c r="G60" s="32">
        <v>6</v>
      </c>
      <c r="H60" s="33">
        <f t="shared" si="25"/>
        <v>24929</v>
      </c>
      <c r="I60" s="34">
        <v>97058</v>
      </c>
      <c r="J60" s="34">
        <v>455</v>
      </c>
      <c r="K60" s="31">
        <v>1520</v>
      </c>
      <c r="L60" s="33">
        <f t="shared" si="26"/>
        <v>122442</v>
      </c>
      <c r="M60" s="17"/>
      <c r="N60" s="87"/>
      <c r="O60" s="106"/>
      <c r="P60" s="95" t="s">
        <v>10</v>
      </c>
      <c r="Q60" s="94"/>
      <c r="R60" s="36">
        <f>SUM(R58:R59)</f>
        <v>88323</v>
      </c>
      <c r="S60" s="37">
        <f>SUM(S58:S59)</f>
        <v>3</v>
      </c>
      <c r="T60" s="33">
        <f>SUM(R60:S60)</f>
        <v>88326</v>
      </c>
      <c r="U60" s="38">
        <f t="shared" ref="U60:W60" si="29">SUM(U58:U59)</f>
        <v>199975</v>
      </c>
      <c r="V60" s="38">
        <f t="shared" si="29"/>
        <v>1597</v>
      </c>
      <c r="W60" s="36">
        <f t="shared" si="29"/>
        <v>1500</v>
      </c>
      <c r="X60" s="44">
        <f>SUM(T60:V60)</f>
        <v>289898</v>
      </c>
    </row>
    <row r="61" spans="1:24" ht="7.5" customHeight="1" x14ac:dyDescent="0.15">
      <c r="A61" s="47"/>
      <c r="B61" s="122"/>
      <c r="C61" s="105"/>
      <c r="D61" s="107"/>
      <c r="E61" s="76" t="s">
        <v>10</v>
      </c>
      <c r="F61" s="45">
        <f>SUM(F59:F60)</f>
        <v>79886</v>
      </c>
      <c r="G61" s="32">
        <f>SUM(G59:G60)</f>
        <v>24</v>
      </c>
      <c r="H61" s="33">
        <f t="shared" si="25"/>
        <v>79910</v>
      </c>
      <c r="I61" s="31">
        <f>SUM(I59:I60)</f>
        <v>285782</v>
      </c>
      <c r="J61" s="31">
        <f>SUM(J59:J60)</f>
        <v>1675</v>
      </c>
      <c r="K61" s="31">
        <f>SUM(K59:K60)</f>
        <v>6944</v>
      </c>
      <c r="L61" s="33">
        <f t="shared" si="26"/>
        <v>367367</v>
      </c>
      <c r="M61" s="17"/>
      <c r="N61" s="87"/>
      <c r="O61" s="104" t="s">
        <v>131</v>
      </c>
      <c r="P61" s="95" t="s">
        <v>132</v>
      </c>
      <c r="Q61" s="94"/>
      <c r="R61" s="36">
        <v>137431</v>
      </c>
      <c r="S61" s="37">
        <v>38</v>
      </c>
      <c r="T61" s="33">
        <f>SUM(R61:S61)</f>
        <v>137469</v>
      </c>
      <c r="U61" s="38">
        <v>342605</v>
      </c>
      <c r="V61" s="38">
        <v>2414</v>
      </c>
      <c r="W61" s="36">
        <v>3412</v>
      </c>
      <c r="X61" s="44">
        <f>SUM(T61:V61)</f>
        <v>482488</v>
      </c>
    </row>
    <row r="62" spans="1:24" ht="7.5" customHeight="1" x14ac:dyDescent="0.15">
      <c r="A62" s="47"/>
      <c r="B62" s="122"/>
      <c r="C62" s="106"/>
      <c r="D62" s="99" t="s">
        <v>133</v>
      </c>
      <c r="E62" s="100"/>
      <c r="F62" s="31">
        <v>98514</v>
      </c>
      <c r="G62" s="32">
        <v>15</v>
      </c>
      <c r="H62" s="33">
        <f t="shared" si="25"/>
        <v>98529</v>
      </c>
      <c r="I62" s="34">
        <v>301515</v>
      </c>
      <c r="J62" s="34">
        <v>1576</v>
      </c>
      <c r="K62" s="31">
        <v>2611</v>
      </c>
      <c r="L62" s="33">
        <f t="shared" si="26"/>
        <v>401620</v>
      </c>
      <c r="M62" s="17"/>
      <c r="N62" s="87"/>
      <c r="O62" s="105"/>
      <c r="P62" s="95" t="s">
        <v>134</v>
      </c>
      <c r="Q62" s="94"/>
      <c r="R62" s="36">
        <v>56987</v>
      </c>
      <c r="S62" s="37">
        <v>12</v>
      </c>
      <c r="T62" s="33">
        <f>SUM(R62:S62)</f>
        <v>56999</v>
      </c>
      <c r="U62" s="38">
        <v>187231</v>
      </c>
      <c r="V62" s="38">
        <v>891</v>
      </c>
      <c r="W62" s="36">
        <v>1205</v>
      </c>
      <c r="X62" s="44">
        <f>SUM(T62:V62)</f>
        <v>245121</v>
      </c>
    </row>
    <row r="63" spans="1:24" ht="7.5" customHeight="1" x14ac:dyDescent="0.15">
      <c r="A63" s="47"/>
      <c r="B63" s="122"/>
      <c r="C63" s="104" t="s">
        <v>135</v>
      </c>
      <c r="D63" s="96" t="s">
        <v>136</v>
      </c>
      <c r="E63" s="75" t="s">
        <v>137</v>
      </c>
      <c r="F63" s="31">
        <v>95518</v>
      </c>
      <c r="G63" s="32">
        <v>14</v>
      </c>
      <c r="H63" s="33">
        <f t="shared" si="25"/>
        <v>95532</v>
      </c>
      <c r="I63" s="34">
        <v>268514</v>
      </c>
      <c r="J63" s="34">
        <v>1612</v>
      </c>
      <c r="K63" s="31">
        <v>4809</v>
      </c>
      <c r="L63" s="33">
        <f t="shared" si="26"/>
        <v>365658</v>
      </c>
      <c r="M63" s="17"/>
      <c r="N63" s="87"/>
      <c r="O63" s="106"/>
      <c r="P63" s="95" t="s">
        <v>10</v>
      </c>
      <c r="Q63" s="94"/>
      <c r="R63" s="31">
        <f>SUM(R61:R62)</f>
        <v>194418</v>
      </c>
      <c r="S63" s="32">
        <f>SUM(S61:S62)</f>
        <v>50</v>
      </c>
      <c r="T63" s="33">
        <f t="shared" si="12"/>
        <v>194468</v>
      </c>
      <c r="U63" s="34">
        <f t="shared" ref="U63:W63" si="30">SUM(U61:U62)</f>
        <v>529836</v>
      </c>
      <c r="V63" s="34">
        <f t="shared" si="30"/>
        <v>3305</v>
      </c>
      <c r="W63" s="31">
        <f t="shared" si="30"/>
        <v>4617</v>
      </c>
      <c r="X63" s="33">
        <f t="shared" si="1"/>
        <v>727609</v>
      </c>
    </row>
    <row r="64" spans="1:24" ht="7.5" customHeight="1" x14ac:dyDescent="0.15">
      <c r="A64" s="47"/>
      <c r="B64" s="122"/>
      <c r="C64" s="105"/>
      <c r="D64" s="110"/>
      <c r="E64" s="75" t="s">
        <v>138</v>
      </c>
      <c r="F64" s="31">
        <v>32316</v>
      </c>
      <c r="G64" s="32">
        <v>1</v>
      </c>
      <c r="H64" s="33">
        <f t="shared" si="25"/>
        <v>32317</v>
      </c>
      <c r="I64" s="34">
        <v>68205</v>
      </c>
      <c r="J64" s="34">
        <v>394</v>
      </c>
      <c r="K64" s="31">
        <v>1215</v>
      </c>
      <c r="L64" s="33">
        <f t="shared" si="26"/>
        <v>100916</v>
      </c>
      <c r="M64" s="17"/>
      <c r="N64" s="87"/>
      <c r="O64" s="104" t="s">
        <v>139</v>
      </c>
      <c r="P64" s="95" t="s">
        <v>123</v>
      </c>
      <c r="Q64" s="94"/>
      <c r="R64" s="31">
        <v>124022</v>
      </c>
      <c r="S64" s="32">
        <v>22</v>
      </c>
      <c r="T64" s="33">
        <f t="shared" si="12"/>
        <v>124044</v>
      </c>
      <c r="U64" s="34">
        <v>393917</v>
      </c>
      <c r="V64" s="34">
        <v>2408</v>
      </c>
      <c r="W64" s="31">
        <v>5480</v>
      </c>
      <c r="X64" s="44">
        <f t="shared" si="1"/>
        <v>520369</v>
      </c>
    </row>
    <row r="65" spans="1:24" ht="7.5" customHeight="1" x14ac:dyDescent="0.15">
      <c r="A65" s="47"/>
      <c r="B65" s="122"/>
      <c r="C65" s="105"/>
      <c r="D65" s="110"/>
      <c r="E65" s="76" t="s">
        <v>10</v>
      </c>
      <c r="F65" s="45">
        <f>SUM(F63:F64)</f>
        <v>127834</v>
      </c>
      <c r="G65" s="32">
        <f>SUM(G63:G64)</f>
        <v>15</v>
      </c>
      <c r="H65" s="33">
        <f t="shared" si="25"/>
        <v>127849</v>
      </c>
      <c r="I65" s="31">
        <f>SUM(I63:I64)</f>
        <v>336719</v>
      </c>
      <c r="J65" s="31">
        <f>SUM(J63:J64)</f>
        <v>2006</v>
      </c>
      <c r="K65" s="31">
        <f>SUM(K63:K64)</f>
        <v>6024</v>
      </c>
      <c r="L65" s="33">
        <f t="shared" si="26"/>
        <v>466574</v>
      </c>
      <c r="M65" s="17"/>
      <c r="N65" s="87"/>
      <c r="O65" s="106"/>
      <c r="P65" s="95" t="s">
        <v>140</v>
      </c>
      <c r="Q65" s="94"/>
      <c r="R65" s="31">
        <v>75620</v>
      </c>
      <c r="S65" s="32">
        <v>14</v>
      </c>
      <c r="T65" s="33">
        <f t="shared" si="12"/>
        <v>75634</v>
      </c>
      <c r="U65" s="34">
        <v>227827</v>
      </c>
      <c r="V65" s="34">
        <v>1210</v>
      </c>
      <c r="W65" s="31">
        <v>1723</v>
      </c>
      <c r="X65" s="33">
        <f t="shared" si="1"/>
        <v>304671</v>
      </c>
    </row>
    <row r="66" spans="1:24" ht="7.5" customHeight="1" x14ac:dyDescent="0.15">
      <c r="A66" s="47"/>
      <c r="B66" s="122"/>
      <c r="C66" s="105"/>
      <c r="D66" s="96" t="s">
        <v>141</v>
      </c>
      <c r="E66" s="76" t="s">
        <v>142</v>
      </c>
      <c r="F66" s="31">
        <v>23131</v>
      </c>
      <c r="G66" s="32">
        <v>2</v>
      </c>
      <c r="H66" s="33">
        <f t="shared" ref="H66:H72" si="31">SUM(F66:G66)</f>
        <v>23133</v>
      </c>
      <c r="I66" s="34">
        <v>82182</v>
      </c>
      <c r="J66" s="34">
        <v>501</v>
      </c>
      <c r="K66" s="31">
        <v>1993</v>
      </c>
      <c r="L66" s="33">
        <f t="shared" ref="L66:L72" si="32">SUM(H66:J66)</f>
        <v>105816</v>
      </c>
      <c r="M66" s="17"/>
      <c r="N66" s="87"/>
      <c r="O66" s="104" t="s">
        <v>143</v>
      </c>
      <c r="P66" s="95" t="s">
        <v>144</v>
      </c>
      <c r="Q66" s="94"/>
      <c r="R66" s="31">
        <v>107782</v>
      </c>
      <c r="S66" s="32">
        <v>11</v>
      </c>
      <c r="T66" s="33">
        <f t="shared" si="12"/>
        <v>107793</v>
      </c>
      <c r="U66" s="34">
        <v>297979</v>
      </c>
      <c r="V66" s="34">
        <v>1629</v>
      </c>
      <c r="W66" s="31">
        <v>1978</v>
      </c>
      <c r="X66" s="33">
        <f t="shared" si="1"/>
        <v>407401</v>
      </c>
    </row>
    <row r="67" spans="1:24" ht="7.5" customHeight="1" x14ac:dyDescent="0.15">
      <c r="A67" s="47"/>
      <c r="B67" s="122"/>
      <c r="C67" s="105"/>
      <c r="D67" s="97"/>
      <c r="E67" s="76" t="s">
        <v>145</v>
      </c>
      <c r="F67" s="31">
        <v>9977</v>
      </c>
      <c r="G67" s="32">
        <v>0</v>
      </c>
      <c r="H67" s="33">
        <f t="shared" si="31"/>
        <v>9977</v>
      </c>
      <c r="I67" s="34">
        <v>25406</v>
      </c>
      <c r="J67" s="34">
        <v>224</v>
      </c>
      <c r="K67" s="31">
        <v>1614</v>
      </c>
      <c r="L67" s="33">
        <f t="shared" si="32"/>
        <v>35607</v>
      </c>
      <c r="M67" s="17"/>
      <c r="N67" s="87"/>
      <c r="O67" s="105"/>
      <c r="P67" s="95" t="s">
        <v>146</v>
      </c>
      <c r="Q67" s="94"/>
      <c r="R67" s="36">
        <v>20613</v>
      </c>
      <c r="S67" s="37">
        <v>0</v>
      </c>
      <c r="T67" s="33">
        <f t="shared" si="12"/>
        <v>20613</v>
      </c>
      <c r="U67" s="38">
        <v>66847</v>
      </c>
      <c r="V67" s="38">
        <v>369</v>
      </c>
      <c r="W67" s="36">
        <v>534</v>
      </c>
      <c r="X67" s="33">
        <f t="shared" si="1"/>
        <v>87829</v>
      </c>
    </row>
    <row r="68" spans="1:24" ht="7.5" customHeight="1" x14ac:dyDescent="0.15">
      <c r="A68" s="47"/>
      <c r="B68" s="122"/>
      <c r="C68" s="105"/>
      <c r="D68" s="97"/>
      <c r="E68" s="76" t="s">
        <v>147</v>
      </c>
      <c r="F68" s="31">
        <v>14800</v>
      </c>
      <c r="G68" s="32">
        <v>0</v>
      </c>
      <c r="H68" s="33">
        <f t="shared" si="31"/>
        <v>14800</v>
      </c>
      <c r="I68" s="34">
        <v>49157</v>
      </c>
      <c r="J68" s="34">
        <v>420</v>
      </c>
      <c r="K68" s="31">
        <v>1982</v>
      </c>
      <c r="L68" s="33">
        <f t="shared" si="32"/>
        <v>64377</v>
      </c>
      <c r="M68" s="17"/>
      <c r="N68" s="87"/>
      <c r="O68" s="106"/>
      <c r="P68" s="95" t="s">
        <v>10</v>
      </c>
      <c r="Q68" s="94"/>
      <c r="R68" s="31">
        <f>SUM(R66:R67)</f>
        <v>128395</v>
      </c>
      <c r="S68" s="32">
        <f>SUM(S66:S67)</f>
        <v>11</v>
      </c>
      <c r="T68" s="33">
        <f t="shared" si="12"/>
        <v>128406</v>
      </c>
      <c r="U68" s="34">
        <f>SUM(U66:U67)</f>
        <v>364826</v>
      </c>
      <c r="V68" s="34">
        <f>SUM(V66:V67)</f>
        <v>1998</v>
      </c>
      <c r="W68" s="31">
        <f>SUM(W66:W67)</f>
        <v>2512</v>
      </c>
      <c r="X68" s="33">
        <f t="shared" si="1"/>
        <v>495230</v>
      </c>
    </row>
    <row r="69" spans="1:24" ht="7.5" customHeight="1" x14ac:dyDescent="0.15">
      <c r="A69" s="47"/>
      <c r="B69" s="122"/>
      <c r="C69" s="105"/>
      <c r="D69" s="98"/>
      <c r="E69" s="76" t="s">
        <v>10</v>
      </c>
      <c r="F69" s="45">
        <f>SUM(F66:F68)</f>
        <v>47908</v>
      </c>
      <c r="G69" s="32">
        <f>SUM(G66:G68)</f>
        <v>2</v>
      </c>
      <c r="H69" s="33">
        <f t="shared" si="31"/>
        <v>47910</v>
      </c>
      <c r="I69" s="31">
        <f t="shared" ref="I69:K69" si="33">SUM(I66:I68)</f>
        <v>156745</v>
      </c>
      <c r="J69" s="31">
        <f t="shared" si="33"/>
        <v>1145</v>
      </c>
      <c r="K69" s="31">
        <f t="shared" si="33"/>
        <v>5589</v>
      </c>
      <c r="L69" s="33">
        <f t="shared" si="32"/>
        <v>205800</v>
      </c>
      <c r="M69" s="17"/>
      <c r="N69" s="88"/>
      <c r="O69" s="83" t="s">
        <v>37</v>
      </c>
      <c r="P69" s="84"/>
      <c r="Q69" s="85"/>
      <c r="R69" s="39">
        <f>SUM(R57,R63:R65,R68,R60)</f>
        <v>685106</v>
      </c>
      <c r="S69" s="40">
        <f>SUM(S57,S63:S65,S68,S60)</f>
        <v>104</v>
      </c>
      <c r="T69" s="41">
        <f t="shared" si="12"/>
        <v>685210</v>
      </c>
      <c r="U69" s="39">
        <f t="shared" ref="U69:W69" si="34">SUM(U57,U63:U65,U68,U60)</f>
        <v>1882630</v>
      </c>
      <c r="V69" s="39">
        <f t="shared" si="34"/>
        <v>11466</v>
      </c>
      <c r="W69" s="39">
        <f t="shared" si="34"/>
        <v>16922</v>
      </c>
      <c r="X69" s="41">
        <f t="shared" si="1"/>
        <v>2579306</v>
      </c>
    </row>
    <row r="70" spans="1:24" ht="7.5" customHeight="1" x14ac:dyDescent="0.15">
      <c r="A70" s="47"/>
      <c r="B70" s="122"/>
      <c r="C70" s="105"/>
      <c r="D70" s="80" t="s">
        <v>148</v>
      </c>
      <c r="E70" s="76" t="s">
        <v>211</v>
      </c>
      <c r="F70" s="31">
        <v>77034</v>
      </c>
      <c r="G70" s="32">
        <v>7</v>
      </c>
      <c r="H70" s="33">
        <f t="shared" si="31"/>
        <v>77041</v>
      </c>
      <c r="I70" s="34">
        <v>175134</v>
      </c>
      <c r="J70" s="34">
        <v>1050</v>
      </c>
      <c r="K70" s="31">
        <v>1258</v>
      </c>
      <c r="L70" s="33">
        <f t="shared" si="32"/>
        <v>253225</v>
      </c>
      <c r="M70" s="17"/>
      <c r="N70" s="86" t="s">
        <v>150</v>
      </c>
      <c r="O70" s="89" t="s">
        <v>151</v>
      </c>
      <c r="P70" s="90"/>
      <c r="Q70" s="91"/>
      <c r="R70" s="36">
        <v>89666</v>
      </c>
      <c r="S70" s="37">
        <v>15</v>
      </c>
      <c r="T70" s="44">
        <f t="shared" si="12"/>
        <v>89681</v>
      </c>
      <c r="U70" s="38">
        <v>209240</v>
      </c>
      <c r="V70" s="38">
        <v>1084</v>
      </c>
      <c r="W70" s="36">
        <v>1585</v>
      </c>
      <c r="X70" s="44">
        <f t="shared" si="1"/>
        <v>300005</v>
      </c>
    </row>
    <row r="71" spans="1:24" ht="7.5" customHeight="1" x14ac:dyDescent="0.15">
      <c r="A71" s="47"/>
      <c r="B71" s="122"/>
      <c r="C71" s="105"/>
      <c r="D71" s="81"/>
      <c r="E71" s="76" t="s">
        <v>152</v>
      </c>
      <c r="F71" s="31">
        <v>19871</v>
      </c>
      <c r="G71" s="32">
        <v>0</v>
      </c>
      <c r="H71" s="33">
        <f t="shared" si="31"/>
        <v>19871</v>
      </c>
      <c r="I71" s="34">
        <v>57563</v>
      </c>
      <c r="J71" s="34">
        <v>330</v>
      </c>
      <c r="K71" s="31">
        <v>675</v>
      </c>
      <c r="L71" s="33">
        <f t="shared" si="32"/>
        <v>77764</v>
      </c>
      <c r="M71" s="11"/>
      <c r="N71" s="87"/>
      <c r="O71" s="115" t="s">
        <v>153</v>
      </c>
      <c r="P71" s="95" t="s">
        <v>154</v>
      </c>
      <c r="Q71" s="94"/>
      <c r="R71" s="31">
        <v>70853</v>
      </c>
      <c r="S71" s="32">
        <v>17</v>
      </c>
      <c r="T71" s="33">
        <f t="shared" si="12"/>
        <v>70870</v>
      </c>
      <c r="U71" s="34">
        <v>172828</v>
      </c>
      <c r="V71" s="34">
        <v>1125</v>
      </c>
      <c r="W71" s="31">
        <v>1377</v>
      </c>
      <c r="X71" s="33">
        <f t="shared" si="1"/>
        <v>244823</v>
      </c>
    </row>
    <row r="72" spans="1:24" ht="7.5" customHeight="1" x14ac:dyDescent="0.15">
      <c r="A72" s="47"/>
      <c r="B72" s="122"/>
      <c r="C72" s="105"/>
      <c r="D72" s="82"/>
      <c r="E72" s="76" t="s">
        <v>10</v>
      </c>
      <c r="F72" s="45">
        <f>SUM(F70:F71)</f>
        <v>96905</v>
      </c>
      <c r="G72" s="32">
        <f>SUM(G70:G71)</f>
        <v>7</v>
      </c>
      <c r="H72" s="33">
        <f t="shared" si="31"/>
        <v>96912</v>
      </c>
      <c r="I72" s="31">
        <f>SUM(I70:I71)</f>
        <v>232697</v>
      </c>
      <c r="J72" s="31">
        <f>SUM(J70:J71)</f>
        <v>1380</v>
      </c>
      <c r="K72" s="31">
        <f>SUM(K70:K71)</f>
        <v>1933</v>
      </c>
      <c r="L72" s="33">
        <f t="shared" si="32"/>
        <v>330989</v>
      </c>
      <c r="M72" s="11"/>
      <c r="N72" s="87"/>
      <c r="O72" s="105"/>
      <c r="P72" s="95" t="s">
        <v>155</v>
      </c>
      <c r="Q72" s="94"/>
      <c r="R72" s="36">
        <v>28866</v>
      </c>
      <c r="S72" s="37">
        <v>10</v>
      </c>
      <c r="T72" s="33">
        <f t="shared" si="12"/>
        <v>28876</v>
      </c>
      <c r="U72" s="38">
        <v>103606</v>
      </c>
      <c r="V72" s="38">
        <v>662</v>
      </c>
      <c r="W72" s="36">
        <v>1157</v>
      </c>
      <c r="X72" s="44">
        <f t="shared" ref="X72:X73" si="35">SUM(T72:V72)</f>
        <v>133144</v>
      </c>
    </row>
    <row r="73" spans="1:24" ht="7.5" customHeight="1" x14ac:dyDescent="0.15">
      <c r="A73" s="47"/>
      <c r="B73" s="122"/>
      <c r="C73" s="105"/>
      <c r="D73" s="96" t="s">
        <v>156</v>
      </c>
      <c r="E73" s="76" t="s">
        <v>156</v>
      </c>
      <c r="F73" s="31">
        <v>13381</v>
      </c>
      <c r="G73" s="32">
        <v>1</v>
      </c>
      <c r="H73" s="33">
        <f t="shared" si="25"/>
        <v>13382</v>
      </c>
      <c r="I73" s="34">
        <v>50801</v>
      </c>
      <c r="J73" s="34">
        <v>278</v>
      </c>
      <c r="K73" s="31">
        <v>856</v>
      </c>
      <c r="L73" s="33">
        <f t="shared" si="26"/>
        <v>64461</v>
      </c>
      <c r="M73" s="11"/>
      <c r="N73" s="87"/>
      <c r="O73" s="106"/>
      <c r="P73" s="95" t="s">
        <v>10</v>
      </c>
      <c r="Q73" s="94"/>
      <c r="R73" s="36">
        <f>SUM(R71:R72)</f>
        <v>99719</v>
      </c>
      <c r="S73" s="37">
        <f>SUM(S71:S72)</f>
        <v>27</v>
      </c>
      <c r="T73" s="33">
        <f t="shared" si="12"/>
        <v>99746</v>
      </c>
      <c r="U73" s="38">
        <f t="shared" ref="U73:W73" si="36">SUM(U71:U72)</f>
        <v>276434</v>
      </c>
      <c r="V73" s="38">
        <f t="shared" si="36"/>
        <v>1787</v>
      </c>
      <c r="W73" s="36">
        <f t="shared" si="36"/>
        <v>2534</v>
      </c>
      <c r="X73" s="44">
        <f t="shared" si="35"/>
        <v>377967</v>
      </c>
    </row>
    <row r="74" spans="1:24" ht="7.5" customHeight="1" x14ac:dyDescent="0.15">
      <c r="A74" s="47"/>
      <c r="B74" s="122"/>
      <c r="C74" s="105"/>
      <c r="D74" s="97"/>
      <c r="E74" s="76" t="s">
        <v>157</v>
      </c>
      <c r="F74" s="31">
        <v>16920</v>
      </c>
      <c r="G74" s="32">
        <v>1</v>
      </c>
      <c r="H74" s="33">
        <f t="shared" si="25"/>
        <v>16921</v>
      </c>
      <c r="I74" s="34">
        <v>61747</v>
      </c>
      <c r="J74" s="34">
        <v>420</v>
      </c>
      <c r="K74" s="31">
        <v>1634</v>
      </c>
      <c r="L74" s="33">
        <f t="shared" si="26"/>
        <v>79088</v>
      </c>
      <c r="M74" s="11"/>
      <c r="N74" s="87"/>
      <c r="O74" s="92" t="s">
        <v>158</v>
      </c>
      <c r="P74" s="93"/>
      <c r="Q74" s="94"/>
      <c r="R74" s="31">
        <v>150187</v>
      </c>
      <c r="S74" s="32">
        <v>21</v>
      </c>
      <c r="T74" s="33">
        <f t="shared" si="12"/>
        <v>150208</v>
      </c>
      <c r="U74" s="34">
        <v>367138</v>
      </c>
      <c r="V74" s="34">
        <v>2680</v>
      </c>
      <c r="W74" s="31">
        <v>3253</v>
      </c>
      <c r="X74" s="33">
        <f t="shared" si="1"/>
        <v>520026</v>
      </c>
    </row>
    <row r="75" spans="1:24" ht="7.5" customHeight="1" x14ac:dyDescent="0.15">
      <c r="A75" s="47"/>
      <c r="B75" s="122"/>
      <c r="C75" s="105"/>
      <c r="D75" s="97"/>
      <c r="E75" s="76" t="s">
        <v>159</v>
      </c>
      <c r="F75" s="50">
        <v>12556</v>
      </c>
      <c r="G75" s="51">
        <v>3</v>
      </c>
      <c r="H75" s="33">
        <f t="shared" si="25"/>
        <v>12559</v>
      </c>
      <c r="I75" s="53">
        <v>40556</v>
      </c>
      <c r="J75" s="53">
        <v>410</v>
      </c>
      <c r="K75" s="50">
        <v>1737</v>
      </c>
      <c r="L75" s="33">
        <f t="shared" si="26"/>
        <v>53525</v>
      </c>
      <c r="M75" s="11"/>
      <c r="N75" s="87"/>
      <c r="O75" s="92" t="s">
        <v>160</v>
      </c>
      <c r="P75" s="93"/>
      <c r="Q75" s="94"/>
      <c r="R75" s="31">
        <v>97407</v>
      </c>
      <c r="S75" s="32">
        <v>26</v>
      </c>
      <c r="T75" s="33">
        <f t="shared" si="12"/>
        <v>97433</v>
      </c>
      <c r="U75" s="34">
        <v>203359</v>
      </c>
      <c r="V75" s="34">
        <v>1194</v>
      </c>
      <c r="W75" s="31">
        <v>1477</v>
      </c>
      <c r="X75" s="33">
        <f t="shared" si="1"/>
        <v>301986</v>
      </c>
    </row>
    <row r="76" spans="1:24" ht="7.5" customHeight="1" x14ac:dyDescent="0.15">
      <c r="A76" s="47"/>
      <c r="B76" s="122"/>
      <c r="C76" s="106"/>
      <c r="D76" s="98"/>
      <c r="E76" s="76" t="s">
        <v>10</v>
      </c>
      <c r="F76" s="45">
        <f>SUM(F73:F75)</f>
        <v>42857</v>
      </c>
      <c r="G76" s="32">
        <f>SUM(G73:G75)</f>
        <v>5</v>
      </c>
      <c r="H76" s="33">
        <f t="shared" si="25"/>
        <v>42862</v>
      </c>
      <c r="I76" s="31">
        <f t="shared" ref="I76:K76" si="37">SUM(I73:I75)</f>
        <v>153104</v>
      </c>
      <c r="J76" s="31">
        <f t="shared" si="37"/>
        <v>1108</v>
      </c>
      <c r="K76" s="31">
        <f t="shared" si="37"/>
        <v>4227</v>
      </c>
      <c r="L76" s="33">
        <f t="shared" si="26"/>
        <v>197074</v>
      </c>
      <c r="M76" s="11"/>
      <c r="N76" s="88"/>
      <c r="O76" s="83" t="s">
        <v>37</v>
      </c>
      <c r="P76" s="84"/>
      <c r="Q76" s="85"/>
      <c r="R76" s="39">
        <f>SUM(R73:R75,R70)</f>
        <v>436979</v>
      </c>
      <c r="S76" s="42">
        <f>SUM(S73:S75,S70)</f>
        <v>89</v>
      </c>
      <c r="T76" s="41">
        <f t="shared" si="12"/>
        <v>437068</v>
      </c>
      <c r="U76" s="43">
        <f t="shared" ref="U76:W76" si="38">SUM(U73:U75,U70)</f>
        <v>1056171</v>
      </c>
      <c r="V76" s="43">
        <f t="shared" si="38"/>
        <v>6745</v>
      </c>
      <c r="W76" s="39">
        <f t="shared" si="38"/>
        <v>8849</v>
      </c>
      <c r="X76" s="41">
        <f t="shared" si="1"/>
        <v>1499984</v>
      </c>
    </row>
    <row r="77" spans="1:24" ht="7.5" customHeight="1" x14ac:dyDescent="0.15">
      <c r="A77" s="47"/>
      <c r="B77" s="122"/>
      <c r="C77" s="104" t="s">
        <v>161</v>
      </c>
      <c r="D77" s="107" t="s">
        <v>162</v>
      </c>
      <c r="E77" s="76" t="s">
        <v>163</v>
      </c>
      <c r="F77" s="50">
        <v>41605</v>
      </c>
      <c r="G77" s="51">
        <v>16</v>
      </c>
      <c r="H77" s="52">
        <f>SUM(F77:G77)</f>
        <v>41621</v>
      </c>
      <c r="I77" s="53">
        <v>39380</v>
      </c>
      <c r="J77" s="53">
        <v>1511</v>
      </c>
      <c r="K77" s="50">
        <v>6488</v>
      </c>
      <c r="L77" s="52">
        <f>SUM(H77:J77)</f>
        <v>82512</v>
      </c>
      <c r="M77" s="11"/>
      <c r="N77" s="86" t="s">
        <v>164</v>
      </c>
      <c r="O77" s="108" t="s">
        <v>165</v>
      </c>
      <c r="P77" s="109" t="s">
        <v>166</v>
      </c>
      <c r="Q77" s="91"/>
      <c r="R77" s="18">
        <v>103206</v>
      </c>
      <c r="S77" s="19">
        <v>4</v>
      </c>
      <c r="T77" s="20">
        <f t="shared" si="12"/>
        <v>103210</v>
      </c>
      <c r="U77" s="21">
        <v>375293</v>
      </c>
      <c r="V77" s="21">
        <v>2344</v>
      </c>
      <c r="W77" s="18">
        <v>7917</v>
      </c>
      <c r="X77" s="20">
        <f t="shared" si="1"/>
        <v>480847</v>
      </c>
    </row>
    <row r="78" spans="1:24" ht="7.5" customHeight="1" x14ac:dyDescent="0.15">
      <c r="A78" s="47"/>
      <c r="B78" s="122"/>
      <c r="C78" s="105"/>
      <c r="D78" s="107"/>
      <c r="E78" s="76" t="s">
        <v>167</v>
      </c>
      <c r="F78" s="50">
        <v>12799</v>
      </c>
      <c r="G78" s="51">
        <v>5</v>
      </c>
      <c r="H78" s="52">
        <f>SUM(F78:G78)</f>
        <v>12804</v>
      </c>
      <c r="I78" s="53">
        <v>14175</v>
      </c>
      <c r="J78" s="53">
        <v>439</v>
      </c>
      <c r="K78" s="50">
        <v>1880</v>
      </c>
      <c r="L78" s="52">
        <f>SUM(H78:J78)</f>
        <v>27418</v>
      </c>
      <c r="M78" s="11"/>
      <c r="N78" s="87"/>
      <c r="O78" s="105"/>
      <c r="P78" s="95" t="s">
        <v>168</v>
      </c>
      <c r="Q78" s="94"/>
      <c r="R78" s="31">
        <v>79281</v>
      </c>
      <c r="S78" s="32">
        <v>8</v>
      </c>
      <c r="T78" s="33">
        <f t="shared" si="12"/>
        <v>79289</v>
      </c>
      <c r="U78" s="34">
        <v>284470</v>
      </c>
      <c r="V78" s="34">
        <v>1393</v>
      </c>
      <c r="W78" s="31">
        <v>2597</v>
      </c>
      <c r="X78" s="33">
        <f t="shared" ref="X78:X88" si="39">SUM(T78:V78)</f>
        <v>365152</v>
      </c>
    </row>
    <row r="79" spans="1:24" ht="7.5" customHeight="1" x14ac:dyDescent="0.15">
      <c r="A79" s="47"/>
      <c r="B79" s="122"/>
      <c r="C79" s="105"/>
      <c r="D79" s="107"/>
      <c r="E79" s="76" t="s">
        <v>10</v>
      </c>
      <c r="F79" s="45">
        <f>SUM(F77:F78)</f>
        <v>54404</v>
      </c>
      <c r="G79" s="32">
        <f>SUM(G77:G78)</f>
        <v>21</v>
      </c>
      <c r="H79" s="33">
        <f>SUM(F79:G79)</f>
        <v>54425</v>
      </c>
      <c r="I79" s="45">
        <f>SUM(I77:I78)</f>
        <v>53555</v>
      </c>
      <c r="J79" s="45">
        <f>SUM(J77:J78)</f>
        <v>1950</v>
      </c>
      <c r="K79" s="45">
        <f>SUM(K77:K78)</f>
        <v>8368</v>
      </c>
      <c r="L79" s="52">
        <f>SUM(H79:J79)</f>
        <v>109930</v>
      </c>
      <c r="M79" s="11"/>
      <c r="N79" s="87"/>
      <c r="O79" s="105"/>
      <c r="P79" s="95" t="s">
        <v>169</v>
      </c>
      <c r="Q79" s="94"/>
      <c r="R79" s="31">
        <v>91576</v>
      </c>
      <c r="S79" s="32">
        <v>6</v>
      </c>
      <c r="T79" s="33">
        <f t="shared" si="12"/>
        <v>91582</v>
      </c>
      <c r="U79" s="34">
        <v>248740</v>
      </c>
      <c r="V79" s="34">
        <v>1192</v>
      </c>
      <c r="W79" s="31">
        <v>1778</v>
      </c>
      <c r="X79" s="33">
        <f t="shared" si="39"/>
        <v>341514</v>
      </c>
    </row>
    <row r="80" spans="1:24" ht="7.5" customHeight="1" x14ac:dyDescent="0.15">
      <c r="A80" s="47"/>
      <c r="B80" s="122"/>
      <c r="C80" s="105"/>
      <c r="D80" s="96" t="s">
        <v>170</v>
      </c>
      <c r="E80" s="76" t="s">
        <v>170</v>
      </c>
      <c r="F80" s="31">
        <v>35482</v>
      </c>
      <c r="G80" s="32">
        <v>7</v>
      </c>
      <c r="H80" s="33">
        <f t="shared" si="25"/>
        <v>35489</v>
      </c>
      <c r="I80" s="34">
        <v>42868</v>
      </c>
      <c r="J80" s="34">
        <v>1092</v>
      </c>
      <c r="K80" s="31">
        <v>5401</v>
      </c>
      <c r="L80" s="33">
        <f t="shared" si="26"/>
        <v>79449</v>
      </c>
      <c r="M80" s="11"/>
      <c r="N80" s="87"/>
      <c r="O80" s="106"/>
      <c r="P80" s="95" t="s">
        <v>171</v>
      </c>
      <c r="Q80" s="94"/>
      <c r="R80" s="31">
        <v>43581</v>
      </c>
      <c r="S80" s="32">
        <v>3</v>
      </c>
      <c r="T80" s="33">
        <f t="shared" si="12"/>
        <v>43584</v>
      </c>
      <c r="U80" s="34">
        <v>127100</v>
      </c>
      <c r="V80" s="34">
        <v>523</v>
      </c>
      <c r="W80" s="31">
        <v>825</v>
      </c>
      <c r="X80" s="33">
        <f t="shared" si="39"/>
        <v>171207</v>
      </c>
    </row>
    <row r="81" spans="1:24" ht="7.5" customHeight="1" x14ac:dyDescent="0.15">
      <c r="A81" s="47"/>
      <c r="B81" s="122"/>
      <c r="C81" s="105"/>
      <c r="D81" s="97"/>
      <c r="E81" s="76" t="s">
        <v>172</v>
      </c>
      <c r="F81" s="50">
        <v>7546</v>
      </c>
      <c r="G81" s="51">
        <v>2</v>
      </c>
      <c r="H81" s="52">
        <f>SUM(F81:G81)</f>
        <v>7548</v>
      </c>
      <c r="I81" s="53">
        <v>9193</v>
      </c>
      <c r="J81" s="53">
        <v>259</v>
      </c>
      <c r="K81" s="50">
        <v>1032</v>
      </c>
      <c r="L81" s="52">
        <f>SUM(H81:J81)</f>
        <v>17000</v>
      </c>
      <c r="M81" s="11"/>
      <c r="N81" s="87"/>
      <c r="O81" s="92" t="s">
        <v>173</v>
      </c>
      <c r="P81" s="93"/>
      <c r="Q81" s="94"/>
      <c r="R81" s="31">
        <v>88513</v>
      </c>
      <c r="S81" s="32">
        <v>14</v>
      </c>
      <c r="T81" s="33">
        <f t="shared" si="12"/>
        <v>88527</v>
      </c>
      <c r="U81" s="34">
        <v>249999</v>
      </c>
      <c r="V81" s="34">
        <v>1389</v>
      </c>
      <c r="W81" s="31">
        <v>1416</v>
      </c>
      <c r="X81" s="33">
        <f t="shared" si="39"/>
        <v>339915</v>
      </c>
    </row>
    <row r="82" spans="1:24" ht="7.5" customHeight="1" x14ac:dyDescent="0.15">
      <c r="A82" s="47"/>
      <c r="B82" s="122"/>
      <c r="C82" s="105"/>
      <c r="D82" s="97"/>
      <c r="E82" s="76" t="s">
        <v>174</v>
      </c>
      <c r="F82" s="50">
        <v>10194</v>
      </c>
      <c r="G82" s="51">
        <v>3</v>
      </c>
      <c r="H82" s="52">
        <f>SUM(F82:G82)</f>
        <v>10197</v>
      </c>
      <c r="I82" s="53">
        <v>13675</v>
      </c>
      <c r="J82" s="53">
        <v>331</v>
      </c>
      <c r="K82" s="50">
        <v>1831</v>
      </c>
      <c r="L82" s="52">
        <f>SUM(H82:J82)</f>
        <v>24203</v>
      </c>
      <c r="M82" s="11"/>
      <c r="N82" s="87"/>
      <c r="O82" s="104" t="s">
        <v>175</v>
      </c>
      <c r="P82" s="95" t="s">
        <v>176</v>
      </c>
      <c r="Q82" s="94"/>
      <c r="R82" s="31">
        <v>82406</v>
      </c>
      <c r="S82" s="32">
        <v>9</v>
      </c>
      <c r="T82" s="33">
        <f t="shared" si="12"/>
        <v>82415</v>
      </c>
      <c r="U82" s="34">
        <v>236903</v>
      </c>
      <c r="V82" s="34">
        <v>1261</v>
      </c>
      <c r="W82" s="31">
        <v>2088</v>
      </c>
      <c r="X82" s="33">
        <f t="shared" si="39"/>
        <v>320579</v>
      </c>
    </row>
    <row r="83" spans="1:24" ht="7.5" customHeight="1" x14ac:dyDescent="0.15">
      <c r="A83" s="47"/>
      <c r="B83" s="122"/>
      <c r="C83" s="105"/>
      <c r="D83" s="98"/>
      <c r="E83" s="76" t="s">
        <v>10</v>
      </c>
      <c r="F83" s="45">
        <f>SUM(F80:F82)</f>
        <v>53222</v>
      </c>
      <c r="G83" s="32">
        <f>SUM(G80:G82)</f>
        <v>12</v>
      </c>
      <c r="H83" s="33">
        <f>SUM(F83:G83)</f>
        <v>53234</v>
      </c>
      <c r="I83" s="45">
        <f t="shared" ref="I83:K83" si="40">SUM(I80:I82)</f>
        <v>65736</v>
      </c>
      <c r="J83" s="45">
        <f t="shared" si="40"/>
        <v>1682</v>
      </c>
      <c r="K83" s="45">
        <f t="shared" si="40"/>
        <v>8264</v>
      </c>
      <c r="L83" s="52">
        <f>SUM(H83:J83)</f>
        <v>120652</v>
      </c>
      <c r="M83" s="11"/>
      <c r="N83" s="87"/>
      <c r="O83" s="105"/>
      <c r="P83" s="95" t="s">
        <v>177</v>
      </c>
      <c r="Q83" s="94"/>
      <c r="R83" s="31">
        <v>41574</v>
      </c>
      <c r="S83" s="32">
        <v>4</v>
      </c>
      <c r="T83" s="33">
        <f t="shared" si="12"/>
        <v>41578</v>
      </c>
      <c r="U83" s="34">
        <v>109845</v>
      </c>
      <c r="V83" s="34">
        <v>480</v>
      </c>
      <c r="W83" s="31">
        <v>806</v>
      </c>
      <c r="X83" s="33">
        <f t="shared" si="39"/>
        <v>151903</v>
      </c>
    </row>
    <row r="84" spans="1:24" ht="7.5" customHeight="1" x14ac:dyDescent="0.15">
      <c r="A84" s="47"/>
      <c r="B84" s="122"/>
      <c r="C84" s="105"/>
      <c r="D84" s="96" t="s">
        <v>178</v>
      </c>
      <c r="E84" s="75" t="s">
        <v>178</v>
      </c>
      <c r="F84" s="50">
        <v>46285</v>
      </c>
      <c r="G84" s="51">
        <v>7</v>
      </c>
      <c r="H84" s="52">
        <f>SUM(F84:G84)</f>
        <v>46292</v>
      </c>
      <c r="I84" s="53">
        <v>68186</v>
      </c>
      <c r="J84" s="53">
        <v>1663</v>
      </c>
      <c r="K84" s="50">
        <v>7971</v>
      </c>
      <c r="L84" s="52">
        <f>SUM(H84:J84)</f>
        <v>116141</v>
      </c>
      <c r="M84" s="11"/>
      <c r="N84" s="87"/>
      <c r="O84" s="106"/>
      <c r="P84" s="95" t="s">
        <v>179</v>
      </c>
      <c r="Q84" s="94"/>
      <c r="R84" s="31">
        <v>12506</v>
      </c>
      <c r="S84" s="32">
        <v>0</v>
      </c>
      <c r="T84" s="33">
        <f t="shared" si="12"/>
        <v>12506</v>
      </c>
      <c r="U84" s="34">
        <v>20903</v>
      </c>
      <c r="V84" s="34">
        <v>175</v>
      </c>
      <c r="W84" s="31">
        <v>141</v>
      </c>
      <c r="X84" s="33">
        <f t="shared" si="39"/>
        <v>33584</v>
      </c>
    </row>
    <row r="85" spans="1:24" ht="7.5" customHeight="1" x14ac:dyDescent="0.15">
      <c r="A85" s="47"/>
      <c r="B85" s="122"/>
      <c r="C85" s="105"/>
      <c r="D85" s="97"/>
      <c r="E85" s="76" t="s">
        <v>180</v>
      </c>
      <c r="F85" s="50">
        <v>7487</v>
      </c>
      <c r="G85" s="51">
        <v>0</v>
      </c>
      <c r="H85" s="52">
        <f>SUM(F85:G85)</f>
        <v>7487</v>
      </c>
      <c r="I85" s="53">
        <v>7570</v>
      </c>
      <c r="J85" s="53">
        <v>445</v>
      </c>
      <c r="K85" s="50">
        <v>1827</v>
      </c>
      <c r="L85" s="52">
        <f>SUM(H85:J85)</f>
        <v>15502</v>
      </c>
      <c r="M85" s="54"/>
      <c r="N85" s="87"/>
      <c r="O85" s="92" t="s">
        <v>181</v>
      </c>
      <c r="P85" s="93"/>
      <c r="Q85" s="94"/>
      <c r="R85" s="31">
        <v>182171</v>
      </c>
      <c r="S85" s="32">
        <v>13</v>
      </c>
      <c r="T85" s="33">
        <f t="shared" si="12"/>
        <v>182184</v>
      </c>
      <c r="U85" s="34">
        <v>478436</v>
      </c>
      <c r="V85" s="34">
        <v>3303</v>
      </c>
      <c r="W85" s="31">
        <v>3444</v>
      </c>
      <c r="X85" s="33">
        <f t="shared" si="39"/>
        <v>663923</v>
      </c>
    </row>
    <row r="86" spans="1:24" ht="7.5" customHeight="1" x14ac:dyDescent="0.15">
      <c r="A86" s="47"/>
      <c r="B86" s="122"/>
      <c r="C86" s="105"/>
      <c r="D86" s="97"/>
      <c r="E86" s="76" t="s">
        <v>182</v>
      </c>
      <c r="F86" s="31">
        <v>9465</v>
      </c>
      <c r="G86" s="32">
        <v>4</v>
      </c>
      <c r="H86" s="33">
        <f t="shared" si="25"/>
        <v>9469</v>
      </c>
      <c r="I86" s="34">
        <v>17204</v>
      </c>
      <c r="J86" s="34">
        <v>279</v>
      </c>
      <c r="K86" s="31">
        <v>1750</v>
      </c>
      <c r="L86" s="33">
        <f t="shared" si="26"/>
        <v>26952</v>
      </c>
      <c r="M86" s="54"/>
      <c r="N86" s="87"/>
      <c r="O86" s="92" t="s">
        <v>183</v>
      </c>
      <c r="P86" s="93"/>
      <c r="Q86" s="94"/>
      <c r="R86" s="31">
        <v>122986</v>
      </c>
      <c r="S86" s="32">
        <v>15</v>
      </c>
      <c r="T86" s="33">
        <f t="shared" si="12"/>
        <v>123001</v>
      </c>
      <c r="U86" s="55">
        <v>320914</v>
      </c>
      <c r="V86" s="55">
        <v>1751</v>
      </c>
      <c r="W86" s="31">
        <v>2153</v>
      </c>
      <c r="X86" s="33">
        <f t="shared" si="39"/>
        <v>445666</v>
      </c>
    </row>
    <row r="87" spans="1:24" ht="7.5" customHeight="1" x14ac:dyDescent="0.15">
      <c r="A87" s="56"/>
      <c r="B87" s="122"/>
      <c r="C87" s="105"/>
      <c r="D87" s="98"/>
      <c r="E87" s="76" t="s">
        <v>10</v>
      </c>
      <c r="F87" s="45">
        <f>SUM(F84:F86)</f>
        <v>63237</v>
      </c>
      <c r="G87" s="32">
        <f>SUM(G84:G86)</f>
        <v>11</v>
      </c>
      <c r="H87" s="33">
        <f t="shared" si="25"/>
        <v>63248</v>
      </c>
      <c r="I87" s="45">
        <f t="shared" ref="I87:K87" si="41">SUM(I84:I86)</f>
        <v>92960</v>
      </c>
      <c r="J87" s="45">
        <f t="shared" si="41"/>
        <v>2387</v>
      </c>
      <c r="K87" s="45">
        <f t="shared" si="41"/>
        <v>11548</v>
      </c>
      <c r="L87" s="33">
        <f t="shared" si="26"/>
        <v>158595</v>
      </c>
      <c r="M87" s="54"/>
      <c r="N87" s="87"/>
      <c r="O87" s="92" t="s">
        <v>184</v>
      </c>
      <c r="P87" s="93"/>
      <c r="Q87" s="94"/>
      <c r="R87" s="31">
        <v>144788</v>
      </c>
      <c r="S87" s="32">
        <v>7</v>
      </c>
      <c r="T87" s="33">
        <f t="shared" si="12"/>
        <v>144795</v>
      </c>
      <c r="U87" s="55">
        <v>328142</v>
      </c>
      <c r="V87" s="55">
        <v>1606</v>
      </c>
      <c r="W87" s="57">
        <v>1901</v>
      </c>
      <c r="X87" s="33">
        <f t="shared" si="39"/>
        <v>474543</v>
      </c>
    </row>
    <row r="88" spans="1:24" ht="7.5" customHeight="1" x14ac:dyDescent="0.15">
      <c r="A88" s="58"/>
      <c r="B88" s="122"/>
      <c r="C88" s="105"/>
      <c r="D88" s="99" t="s">
        <v>185</v>
      </c>
      <c r="E88" s="100"/>
      <c r="F88" s="31">
        <v>46923</v>
      </c>
      <c r="G88" s="32">
        <v>15</v>
      </c>
      <c r="H88" s="33">
        <f t="shared" si="25"/>
        <v>46938</v>
      </c>
      <c r="I88" s="34">
        <v>142262</v>
      </c>
      <c r="J88" s="34">
        <v>1138</v>
      </c>
      <c r="K88" s="31">
        <v>3671</v>
      </c>
      <c r="L88" s="33">
        <f t="shared" si="26"/>
        <v>190338</v>
      </c>
      <c r="M88" s="54"/>
      <c r="N88" s="87"/>
      <c r="O88" s="111" t="s">
        <v>186</v>
      </c>
      <c r="P88" s="95" t="s">
        <v>187</v>
      </c>
      <c r="Q88" s="94"/>
      <c r="R88" s="31">
        <v>195426</v>
      </c>
      <c r="S88" s="32">
        <v>13</v>
      </c>
      <c r="T88" s="33">
        <f t="shared" si="12"/>
        <v>195439</v>
      </c>
      <c r="U88" s="55">
        <v>438049</v>
      </c>
      <c r="V88" s="55">
        <v>2211</v>
      </c>
      <c r="W88" s="57">
        <v>2972</v>
      </c>
      <c r="X88" s="33">
        <f t="shared" si="39"/>
        <v>635699</v>
      </c>
    </row>
    <row r="89" spans="1:24" ht="7.5" customHeight="1" x14ac:dyDescent="0.15">
      <c r="A89" s="58"/>
      <c r="B89" s="122"/>
      <c r="C89" s="106"/>
      <c r="D89" s="99" t="s">
        <v>188</v>
      </c>
      <c r="E89" s="100"/>
      <c r="F89" s="31">
        <v>75620</v>
      </c>
      <c r="G89" s="32">
        <v>22</v>
      </c>
      <c r="H89" s="33">
        <f t="shared" si="25"/>
        <v>75642</v>
      </c>
      <c r="I89" s="34">
        <v>185072</v>
      </c>
      <c r="J89" s="34">
        <v>2024</v>
      </c>
      <c r="K89" s="31">
        <v>8282</v>
      </c>
      <c r="L89" s="33">
        <f t="shared" si="26"/>
        <v>262738</v>
      </c>
      <c r="N89" s="87"/>
      <c r="O89" s="112"/>
      <c r="P89" s="113" t="s">
        <v>189</v>
      </c>
      <c r="Q89" s="114"/>
      <c r="R89" s="31">
        <f t="shared" ref="R89:W89" si="42">SUM(R101:R102)</f>
        <v>24236</v>
      </c>
      <c r="S89" s="32">
        <f t="shared" si="42"/>
        <v>0</v>
      </c>
      <c r="T89" s="33">
        <f>SUM(T101:T102)</f>
        <v>24236</v>
      </c>
      <c r="U89" s="55">
        <f>SUM(U101:U102)</f>
        <v>35339</v>
      </c>
      <c r="V89" s="55">
        <f t="shared" si="42"/>
        <v>271</v>
      </c>
      <c r="W89" s="57">
        <f t="shared" si="42"/>
        <v>364</v>
      </c>
      <c r="X89" s="33">
        <f>SUM(T89:V89)</f>
        <v>59846</v>
      </c>
    </row>
    <row r="90" spans="1:24" ht="7.5" customHeight="1" x14ac:dyDescent="0.15">
      <c r="A90" s="58"/>
      <c r="B90" s="122"/>
      <c r="C90" s="79" t="s">
        <v>190</v>
      </c>
      <c r="D90" s="80" t="s">
        <v>190</v>
      </c>
      <c r="E90" s="75" t="s">
        <v>191</v>
      </c>
      <c r="F90" s="31">
        <v>108983</v>
      </c>
      <c r="G90" s="32">
        <v>23</v>
      </c>
      <c r="H90" s="33">
        <f t="shared" si="25"/>
        <v>109006</v>
      </c>
      <c r="I90" s="34">
        <v>261660</v>
      </c>
      <c r="J90" s="34">
        <v>3484</v>
      </c>
      <c r="K90" s="31">
        <v>12103</v>
      </c>
      <c r="L90" s="33">
        <f t="shared" si="26"/>
        <v>374150</v>
      </c>
      <c r="N90" s="88"/>
      <c r="O90" s="83" t="s">
        <v>37</v>
      </c>
      <c r="P90" s="84"/>
      <c r="Q90" s="85"/>
      <c r="R90" s="39">
        <f>SUM(R77:R89)</f>
        <v>1212250</v>
      </c>
      <c r="S90" s="42">
        <f>SUM(S77:S89)</f>
        <v>96</v>
      </c>
      <c r="T90" s="41">
        <f t="shared" ref="T90:T95" si="43">SUM(R90:S90)</f>
        <v>1212346</v>
      </c>
      <c r="U90" s="49">
        <f>SUM(U77:U89)</f>
        <v>3254133</v>
      </c>
      <c r="V90" s="49">
        <f>SUM(V77:V89)</f>
        <v>17899</v>
      </c>
      <c r="W90" s="40">
        <f>SUM(W77:W89)</f>
        <v>28402</v>
      </c>
      <c r="X90" s="41">
        <f t="shared" ref="X90:X95" si="44">SUM(T90:V90)</f>
        <v>4484378</v>
      </c>
    </row>
    <row r="91" spans="1:24" ht="7.5" customHeight="1" x14ac:dyDescent="0.15">
      <c r="B91" s="122"/>
      <c r="C91" s="79"/>
      <c r="D91" s="81"/>
      <c r="E91" s="75" t="s">
        <v>192</v>
      </c>
      <c r="F91" s="31">
        <v>28422</v>
      </c>
      <c r="G91" s="32">
        <v>7</v>
      </c>
      <c r="H91" s="33">
        <f t="shared" si="25"/>
        <v>28429</v>
      </c>
      <c r="I91" s="34">
        <v>52783</v>
      </c>
      <c r="J91" s="34">
        <v>890</v>
      </c>
      <c r="K91" s="31">
        <v>4545</v>
      </c>
      <c r="L91" s="33">
        <f t="shared" si="26"/>
        <v>82102</v>
      </c>
      <c r="N91" s="86" t="s">
        <v>193</v>
      </c>
      <c r="O91" s="89" t="s">
        <v>194</v>
      </c>
      <c r="P91" s="90"/>
      <c r="Q91" s="91"/>
      <c r="R91" s="18">
        <v>116776</v>
      </c>
      <c r="S91" s="19">
        <v>3</v>
      </c>
      <c r="T91" s="20">
        <f t="shared" si="43"/>
        <v>116779</v>
      </c>
      <c r="U91" s="60">
        <v>426517</v>
      </c>
      <c r="V91" s="21">
        <v>2397</v>
      </c>
      <c r="W91" s="18">
        <v>1953</v>
      </c>
      <c r="X91" s="20">
        <f t="shared" si="44"/>
        <v>545693</v>
      </c>
    </row>
    <row r="92" spans="1:24" ht="7.5" customHeight="1" x14ac:dyDescent="0.15">
      <c r="B92" s="122"/>
      <c r="C92" s="79"/>
      <c r="D92" s="82"/>
      <c r="E92" s="75" t="s">
        <v>10</v>
      </c>
      <c r="F92" s="31">
        <f>SUM(F90:F91)</f>
        <v>137405</v>
      </c>
      <c r="G92" s="32">
        <f>SUM(G90:G91)</f>
        <v>30</v>
      </c>
      <c r="H92" s="33">
        <f t="shared" si="25"/>
        <v>137435</v>
      </c>
      <c r="I92" s="34">
        <f>SUM(I90:I91)</f>
        <v>314443</v>
      </c>
      <c r="J92" s="34">
        <f>SUM(J90:J91)</f>
        <v>4374</v>
      </c>
      <c r="K92" s="31">
        <f>SUM(K90:K91)</f>
        <v>16648</v>
      </c>
      <c r="L92" s="33">
        <f t="shared" si="26"/>
        <v>456252</v>
      </c>
      <c r="N92" s="87"/>
      <c r="O92" s="92" t="s">
        <v>195</v>
      </c>
      <c r="P92" s="93"/>
      <c r="Q92" s="94"/>
      <c r="R92" s="31">
        <v>11521</v>
      </c>
      <c r="S92" s="32">
        <v>0</v>
      </c>
      <c r="T92" s="33">
        <f t="shared" si="43"/>
        <v>11521</v>
      </c>
      <c r="U92" s="34">
        <v>20908</v>
      </c>
      <c r="V92" s="34">
        <v>215</v>
      </c>
      <c r="W92" s="31">
        <v>113</v>
      </c>
      <c r="X92" s="33">
        <f t="shared" si="44"/>
        <v>32644</v>
      </c>
    </row>
    <row r="93" spans="1:24" ht="7.5" customHeight="1" x14ac:dyDescent="0.15">
      <c r="B93" s="122"/>
      <c r="C93" s="79"/>
      <c r="D93" s="95" t="s">
        <v>196</v>
      </c>
      <c r="E93" s="94"/>
      <c r="F93" s="31">
        <v>72894</v>
      </c>
      <c r="G93" s="32">
        <v>11</v>
      </c>
      <c r="H93" s="33">
        <f t="shared" si="25"/>
        <v>72905</v>
      </c>
      <c r="I93" s="34">
        <v>217626</v>
      </c>
      <c r="J93" s="34">
        <v>1581</v>
      </c>
      <c r="K93" s="31">
        <v>3956</v>
      </c>
      <c r="L93" s="33">
        <f t="shared" si="26"/>
        <v>292112</v>
      </c>
      <c r="N93" s="87"/>
      <c r="O93" s="92" t="s">
        <v>197</v>
      </c>
      <c r="P93" s="93"/>
      <c r="Q93" s="94"/>
      <c r="R93" s="31">
        <v>10401</v>
      </c>
      <c r="S93" s="32">
        <v>0</v>
      </c>
      <c r="T93" s="33">
        <f t="shared" si="43"/>
        <v>10401</v>
      </c>
      <c r="U93" s="34">
        <v>19060</v>
      </c>
      <c r="V93" s="34">
        <v>174</v>
      </c>
      <c r="W93" s="31">
        <v>174</v>
      </c>
      <c r="X93" s="33">
        <f t="shared" si="44"/>
        <v>29635</v>
      </c>
    </row>
    <row r="94" spans="1:24" ht="7.5" customHeight="1" x14ac:dyDescent="0.15">
      <c r="B94" s="122"/>
      <c r="C94" s="79"/>
      <c r="D94" s="95" t="s">
        <v>198</v>
      </c>
      <c r="E94" s="94"/>
      <c r="F94" s="31">
        <v>64261</v>
      </c>
      <c r="G94" s="32">
        <v>21</v>
      </c>
      <c r="H94" s="33">
        <f t="shared" si="25"/>
        <v>64282</v>
      </c>
      <c r="I94" s="34">
        <v>194819</v>
      </c>
      <c r="J94" s="34">
        <v>1524</v>
      </c>
      <c r="K94" s="31">
        <v>5431</v>
      </c>
      <c r="L94" s="33">
        <f t="shared" si="26"/>
        <v>260625</v>
      </c>
      <c r="N94" s="88"/>
      <c r="O94" s="83" t="s">
        <v>37</v>
      </c>
      <c r="P94" s="84"/>
      <c r="Q94" s="85"/>
      <c r="R94" s="39">
        <f>SUM(R91:R93)</f>
        <v>138698</v>
      </c>
      <c r="S94" s="42">
        <f>SUM(S91:S93)</f>
        <v>3</v>
      </c>
      <c r="T94" s="41">
        <f t="shared" si="43"/>
        <v>138701</v>
      </c>
      <c r="U94" s="43">
        <f>SUM(U91:U93)</f>
        <v>466485</v>
      </c>
      <c r="V94" s="43">
        <f>SUM(V91:V93)</f>
        <v>2786</v>
      </c>
      <c r="W94" s="39">
        <f>SUM(W91:W93)</f>
        <v>2240</v>
      </c>
      <c r="X94" s="41">
        <f t="shared" si="44"/>
        <v>607972</v>
      </c>
    </row>
    <row r="95" spans="1:24" ht="7.5" customHeight="1" x14ac:dyDescent="0.15">
      <c r="B95" s="122"/>
      <c r="C95" s="79" t="s">
        <v>199</v>
      </c>
      <c r="D95" s="99" t="s">
        <v>200</v>
      </c>
      <c r="E95" s="100"/>
      <c r="F95" s="31">
        <v>96770</v>
      </c>
      <c r="G95" s="32">
        <v>25</v>
      </c>
      <c r="H95" s="33">
        <f t="shared" si="25"/>
        <v>96795</v>
      </c>
      <c r="I95" s="34">
        <v>202313</v>
      </c>
      <c r="J95" s="34">
        <v>1437</v>
      </c>
      <c r="K95" s="31">
        <v>1688</v>
      </c>
      <c r="L95" s="33">
        <f t="shared" si="26"/>
        <v>300545</v>
      </c>
      <c r="N95" s="101" t="s">
        <v>201</v>
      </c>
      <c r="O95" s="102"/>
      <c r="P95" s="102"/>
      <c r="Q95" s="103"/>
      <c r="R95" s="61">
        <f>SUM(F40,F19,F98,R16,R42,R56,R69,R76,R90,R94)</f>
        <v>8320158</v>
      </c>
      <c r="S95" s="61">
        <f>SUM(G40,G19,G98,S16,S42,S56,S69,S76,S90,S94)</f>
        <v>1207</v>
      </c>
      <c r="T95" s="62">
        <f t="shared" si="43"/>
        <v>8321365</v>
      </c>
      <c r="U95" s="63">
        <f t="shared" ref="U95:W95" si="45">SUM(I40,I19,I98,U16,U42,U56,U69,U76,U90,U94)</f>
        <v>22869913</v>
      </c>
      <c r="V95" s="63">
        <f t="shared" si="45"/>
        <v>160180</v>
      </c>
      <c r="W95" s="64">
        <f t="shared" si="45"/>
        <v>313143</v>
      </c>
      <c r="X95" s="62">
        <f t="shared" si="44"/>
        <v>31351458</v>
      </c>
    </row>
    <row r="96" spans="1:24" ht="7.5" customHeight="1" x14ac:dyDescent="0.15">
      <c r="B96" s="122"/>
      <c r="C96" s="79"/>
      <c r="D96" s="99" t="s">
        <v>202</v>
      </c>
      <c r="E96" s="100"/>
      <c r="F96" s="31">
        <v>11066</v>
      </c>
      <c r="G96" s="32">
        <v>3</v>
      </c>
      <c r="H96" s="33">
        <f t="shared" si="25"/>
        <v>11069</v>
      </c>
      <c r="I96" s="34">
        <v>26817</v>
      </c>
      <c r="J96" s="34">
        <v>204</v>
      </c>
      <c r="K96" s="31">
        <v>127</v>
      </c>
      <c r="L96" s="33">
        <f t="shared" si="26"/>
        <v>38090</v>
      </c>
      <c r="N96" s="65"/>
      <c r="O96" s="65"/>
      <c r="P96" s="65"/>
      <c r="Q96" s="65"/>
      <c r="R96" s="54"/>
      <c r="S96" s="54"/>
      <c r="T96" s="54"/>
      <c r="U96" s="54"/>
      <c r="V96" s="54"/>
      <c r="W96" s="54"/>
      <c r="X96" s="54"/>
    </row>
    <row r="97" spans="2:24" ht="7.5" customHeight="1" x14ac:dyDescent="0.15">
      <c r="B97" s="122"/>
      <c r="C97" s="79"/>
      <c r="D97" s="99" t="s">
        <v>10</v>
      </c>
      <c r="E97" s="100"/>
      <c r="F97" s="45">
        <f>SUM(F95:F96)</f>
        <v>107836</v>
      </c>
      <c r="G97" s="32">
        <f>SUM(G95:G96)</f>
        <v>28</v>
      </c>
      <c r="H97" s="33">
        <f t="shared" si="25"/>
        <v>107864</v>
      </c>
      <c r="I97" s="31">
        <f>SUM(I95:I96)</f>
        <v>229130</v>
      </c>
      <c r="J97" s="31">
        <f>SUM(J95:J96)</f>
        <v>1641</v>
      </c>
      <c r="K97" s="31">
        <f>SUM(K95:K96)</f>
        <v>1815</v>
      </c>
      <c r="L97" s="33">
        <f t="shared" si="26"/>
        <v>338635</v>
      </c>
      <c r="N97" s="65"/>
      <c r="O97" s="65"/>
      <c r="P97" s="66"/>
      <c r="Q97" s="66"/>
      <c r="R97" s="67"/>
      <c r="S97" s="67"/>
      <c r="T97" s="67"/>
      <c r="U97" s="67"/>
      <c r="V97" s="67"/>
      <c r="W97" s="67"/>
      <c r="X97" s="67"/>
    </row>
    <row r="98" spans="2:24" ht="7.5" customHeight="1" x14ac:dyDescent="0.15">
      <c r="B98" s="123"/>
      <c r="C98" s="78" t="s">
        <v>37</v>
      </c>
      <c r="D98" s="78"/>
      <c r="E98" s="78"/>
      <c r="F98" s="48">
        <f>SUM(F41,F44,F47:F48,F52,F55,F58,F61:F62,F65,F69,F72,F76,F79,F83,F87:F89,F92:F94,F97)</f>
        <v>1916634</v>
      </c>
      <c r="G98" s="42">
        <f>SUM(G41,G44,G47:G48,G52,G55,G58,G61:G62,G65,G69,G72,G76,G79,G83,G87:G89,G92:G94,G97)</f>
        <v>330</v>
      </c>
      <c r="H98" s="41">
        <f t="shared" si="25"/>
        <v>1916964</v>
      </c>
      <c r="I98" s="39">
        <f t="shared" ref="I98:K98" si="46">SUM(I41,I44,I47:I48,I52,I55,I58,I61:I62,I65,I69,I72,I76,I79,I83,I87:I89,I92:I94,I97)</f>
        <v>5085747</v>
      </c>
      <c r="J98" s="39">
        <f t="shared" si="46"/>
        <v>40177</v>
      </c>
      <c r="K98" s="39">
        <f t="shared" si="46"/>
        <v>122569</v>
      </c>
      <c r="L98" s="41">
        <f t="shared" si="26"/>
        <v>7042888</v>
      </c>
      <c r="N98" s="65"/>
      <c r="O98" s="65"/>
      <c r="P98" s="66"/>
      <c r="Q98" s="66"/>
      <c r="R98" s="67"/>
      <c r="S98" s="67"/>
      <c r="T98" s="67"/>
      <c r="U98" s="67"/>
      <c r="V98" s="67"/>
      <c r="W98" s="67"/>
      <c r="X98" s="67"/>
    </row>
    <row r="99" spans="2:24" x14ac:dyDescent="0.15">
      <c r="B99" s="58"/>
      <c r="C99" s="58"/>
      <c r="D99" s="68"/>
      <c r="E99" s="68"/>
      <c r="F99" s="69"/>
      <c r="G99" s="69"/>
      <c r="H99" s="69"/>
      <c r="I99" s="69"/>
      <c r="J99" s="69"/>
      <c r="K99" s="69"/>
      <c r="L99" s="69"/>
      <c r="N99" s="65"/>
      <c r="O99" s="65"/>
      <c r="P99" s="66"/>
      <c r="Q99" s="66"/>
      <c r="R99" s="67"/>
      <c r="S99" s="67"/>
      <c r="T99" s="67"/>
      <c r="U99" s="67"/>
      <c r="V99" s="67"/>
      <c r="W99" s="67"/>
      <c r="X99" s="67"/>
    </row>
    <row r="100" spans="2:24" x14ac:dyDescent="0.15">
      <c r="B100" s="58"/>
      <c r="C100" s="58"/>
      <c r="D100" s="68"/>
      <c r="E100" s="68"/>
      <c r="F100" s="69"/>
      <c r="G100" s="69"/>
      <c r="H100" s="69"/>
      <c r="I100" s="69"/>
      <c r="J100" s="69"/>
      <c r="K100" s="69"/>
      <c r="L100" s="69"/>
      <c r="N100" s="65"/>
      <c r="O100" s="65"/>
      <c r="P100" s="66"/>
      <c r="Q100" s="66"/>
      <c r="R100" s="67"/>
      <c r="S100" s="67"/>
      <c r="T100" s="67"/>
      <c r="U100" s="67"/>
      <c r="V100" s="67"/>
      <c r="W100" s="67"/>
      <c r="X100" s="67"/>
    </row>
    <row r="101" spans="2:24" ht="19.5" hidden="1" x14ac:dyDescent="0.15">
      <c r="B101" s="58"/>
      <c r="C101" s="58"/>
      <c r="D101" s="68"/>
      <c r="E101" s="68"/>
      <c r="F101" s="69"/>
      <c r="G101" s="69"/>
      <c r="H101" s="69"/>
      <c r="I101" s="69"/>
      <c r="J101" s="69"/>
      <c r="K101" s="69"/>
      <c r="L101" s="69"/>
      <c r="N101" s="70" t="s">
        <v>203</v>
      </c>
      <c r="O101" s="71" t="s">
        <v>186</v>
      </c>
      <c r="P101" s="70" t="s">
        <v>204</v>
      </c>
      <c r="Q101" s="77" t="s">
        <v>186</v>
      </c>
      <c r="R101" s="73">
        <v>767</v>
      </c>
      <c r="S101" s="73">
        <v>0</v>
      </c>
      <c r="T101" s="73">
        <f>SUM(R101:S101)</f>
        <v>767</v>
      </c>
      <c r="U101" s="73">
        <v>382</v>
      </c>
      <c r="V101" s="73">
        <v>3</v>
      </c>
      <c r="W101" s="73">
        <v>15</v>
      </c>
      <c r="X101" s="73">
        <f t="shared" ref="X101:X102" si="47">SUM(T101:V101)</f>
        <v>1152</v>
      </c>
    </row>
    <row r="102" spans="2:24" hidden="1" x14ac:dyDescent="0.15">
      <c r="B102" s="58"/>
      <c r="C102" s="58"/>
      <c r="D102" s="68"/>
      <c r="E102" s="68"/>
      <c r="F102" s="69"/>
      <c r="G102" s="69"/>
      <c r="H102" s="69"/>
      <c r="I102" s="69"/>
      <c r="J102" s="69"/>
      <c r="K102" s="69"/>
      <c r="L102" s="69"/>
      <c r="N102" s="70"/>
      <c r="O102" s="71"/>
      <c r="P102" s="70"/>
      <c r="Q102" s="77" t="s">
        <v>205</v>
      </c>
      <c r="R102" s="73">
        <v>23469</v>
      </c>
      <c r="S102" s="73">
        <v>0</v>
      </c>
      <c r="T102" s="73">
        <f>SUM(R102:S102)</f>
        <v>23469</v>
      </c>
      <c r="U102" s="73">
        <v>34957</v>
      </c>
      <c r="V102" s="73">
        <v>268</v>
      </c>
      <c r="W102" s="73">
        <v>349</v>
      </c>
      <c r="X102" s="73">
        <f t="shared" si="47"/>
        <v>58694</v>
      </c>
    </row>
    <row r="103" spans="2:24" x14ac:dyDescent="0.15">
      <c r="B103" s="58"/>
      <c r="C103" s="58"/>
      <c r="D103" s="68"/>
      <c r="E103" s="68"/>
      <c r="F103" s="69"/>
      <c r="G103" s="69"/>
      <c r="H103" s="69"/>
      <c r="I103" s="69"/>
      <c r="J103" s="69"/>
      <c r="K103" s="69"/>
      <c r="L103" s="69"/>
      <c r="P103" s="59"/>
      <c r="Q103" s="59"/>
      <c r="R103" s="5"/>
      <c r="S103" s="5"/>
      <c r="T103" s="5"/>
      <c r="U103" s="5"/>
    </row>
  </sheetData>
  <mergeCells count="183">
    <mergeCell ref="C95:C97"/>
    <mergeCell ref="D95:E95"/>
    <mergeCell ref="N95:Q95"/>
    <mergeCell ref="D96:E96"/>
    <mergeCell ref="D97:E97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O74:Q74"/>
    <mergeCell ref="O75:Q75"/>
    <mergeCell ref="O76:Q76"/>
    <mergeCell ref="C77:C89"/>
    <mergeCell ref="D77:D79"/>
    <mergeCell ref="N77:N90"/>
    <mergeCell ref="O77:O80"/>
    <mergeCell ref="P77:Q77"/>
    <mergeCell ref="P78:Q78"/>
    <mergeCell ref="P79:Q79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C63:C76"/>
    <mergeCell ref="D63:D65"/>
    <mergeCell ref="P63:Q63"/>
    <mergeCell ref="O64:O65"/>
    <mergeCell ref="P64:Q64"/>
    <mergeCell ref="P65:Q65"/>
    <mergeCell ref="D66:D69"/>
    <mergeCell ref="O66:O68"/>
    <mergeCell ref="P66:Q66"/>
    <mergeCell ref="P67:Q67"/>
    <mergeCell ref="O58:O60"/>
    <mergeCell ref="P58:Q58"/>
    <mergeCell ref="D59:D61"/>
    <mergeCell ref="P59:Q59"/>
    <mergeCell ref="P60:Q60"/>
    <mergeCell ref="O61:O63"/>
    <mergeCell ref="P61:Q61"/>
    <mergeCell ref="D62:E62"/>
    <mergeCell ref="P62:Q6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D48:E48"/>
    <mergeCell ref="C49:C52"/>
    <mergeCell ref="D49:E49"/>
    <mergeCell ref="D50:E50"/>
    <mergeCell ref="O50:O52"/>
    <mergeCell ref="P50:Q50"/>
    <mergeCell ref="D51:E51"/>
    <mergeCell ref="P51:Q51"/>
    <mergeCell ref="D52:E52"/>
    <mergeCell ref="P52:Q52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P38:Q38"/>
    <mergeCell ref="D39:E39"/>
    <mergeCell ref="P39:Q39"/>
    <mergeCell ref="C40:E40"/>
    <mergeCell ref="P40:Q40"/>
    <mergeCell ref="B41:B98"/>
    <mergeCell ref="C41:C44"/>
    <mergeCell ref="D41:E41"/>
    <mergeCell ref="P41:Q41"/>
    <mergeCell ref="D42:D44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D25:E25"/>
    <mergeCell ref="D26:E26"/>
    <mergeCell ref="D27:E27"/>
    <mergeCell ref="O27:O36"/>
    <mergeCell ref="P27:Q27"/>
    <mergeCell ref="C28:C30"/>
    <mergeCell ref="D28:E28"/>
    <mergeCell ref="P28:Q28"/>
    <mergeCell ref="D29:E29"/>
    <mergeCell ref="P29:P32"/>
    <mergeCell ref="B20:B40"/>
    <mergeCell ref="C20:C23"/>
    <mergeCell ref="D20:D22"/>
    <mergeCell ref="P20:Q20"/>
    <mergeCell ref="O21:O26"/>
    <mergeCell ref="P21:Q21"/>
    <mergeCell ref="P22:Q22"/>
    <mergeCell ref="D23:E23"/>
    <mergeCell ref="P23:P26"/>
    <mergeCell ref="C24:C27"/>
    <mergeCell ref="O16:Q16"/>
    <mergeCell ref="D17:E17"/>
    <mergeCell ref="N17:N42"/>
    <mergeCell ref="O17:Q17"/>
    <mergeCell ref="D18:E18"/>
    <mergeCell ref="O18:O20"/>
    <mergeCell ref="P18:Q18"/>
    <mergeCell ref="C19:E19"/>
    <mergeCell ref="P19:Q19"/>
    <mergeCell ref="D24:E24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</mergeCells>
  <phoneticPr fontId="2"/>
  <printOptions horizontalCentered="1" verticalCentered="1"/>
  <pageMargins left="0" right="0" top="0.19685039370078741" bottom="0.19685039370078741" header="0" footer="0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>
      <selection activeCell="B1" sqref="B1:L1"/>
    </sheetView>
  </sheetViews>
  <sheetFormatPr defaultRowHeight="11.25" x14ac:dyDescent="0.15"/>
  <cols>
    <col min="1" max="1" width="0.25" style="59" hidden="1" customWidth="1"/>
    <col min="2" max="2" width="2.75" style="59" customWidth="1"/>
    <col min="3" max="3" width="3.125" style="59" customWidth="1"/>
    <col min="4" max="4" width="3.125" style="74" customWidth="1"/>
    <col min="5" max="5" width="6.625" style="74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59" customWidth="1"/>
    <col min="15" max="15" width="3.125" style="59" customWidth="1"/>
    <col min="16" max="16" width="3.125" style="74" customWidth="1"/>
    <col min="17" max="17" width="6.625" style="74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212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29" t="s">
        <v>2</v>
      </c>
      <c r="G4" s="130"/>
      <c r="H4" s="131"/>
      <c r="I4" s="132" t="s">
        <v>3</v>
      </c>
      <c r="J4" s="133" t="s">
        <v>4</v>
      </c>
      <c r="K4" s="129" t="s">
        <v>5</v>
      </c>
      <c r="L4" s="134"/>
      <c r="M4" s="17"/>
      <c r="N4" s="86" t="s">
        <v>6</v>
      </c>
      <c r="O4" s="108" t="s">
        <v>7</v>
      </c>
      <c r="P4" s="125" t="s">
        <v>6</v>
      </c>
      <c r="Q4" s="126"/>
      <c r="R4" s="18">
        <v>111888</v>
      </c>
      <c r="S4" s="19">
        <v>5</v>
      </c>
      <c r="T4" s="20">
        <f t="shared" ref="T4:T15" si="0">SUM(R4:S4)</f>
        <v>111893</v>
      </c>
      <c r="U4" s="21">
        <v>378061</v>
      </c>
      <c r="V4" s="21">
        <v>2249</v>
      </c>
      <c r="W4" s="18">
        <v>2458</v>
      </c>
      <c r="X4" s="20">
        <f t="shared" ref="X4:X77" si="1">SUM(T4:V4)</f>
        <v>492203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32"/>
      <c r="J5" s="133"/>
      <c r="K5" s="26" t="s">
        <v>11</v>
      </c>
      <c r="L5" s="29"/>
      <c r="M5" s="17"/>
      <c r="N5" s="87"/>
      <c r="O5" s="105"/>
      <c r="P5" s="96" t="s">
        <v>12</v>
      </c>
      <c r="Q5" s="75" t="s">
        <v>13</v>
      </c>
      <c r="R5" s="31">
        <v>63958</v>
      </c>
      <c r="S5" s="32">
        <v>5</v>
      </c>
      <c r="T5" s="33">
        <f t="shared" si="0"/>
        <v>63963</v>
      </c>
      <c r="U5" s="34">
        <v>168232</v>
      </c>
      <c r="V5" s="34">
        <v>1140</v>
      </c>
      <c r="W5" s="31">
        <v>1063</v>
      </c>
      <c r="X5" s="33">
        <f t="shared" si="1"/>
        <v>233335</v>
      </c>
    </row>
    <row r="6" spans="1:24" s="22" customFormat="1" ht="7.5" customHeight="1" x14ac:dyDescent="0.15">
      <c r="A6" s="13"/>
      <c r="B6" s="86" t="s">
        <v>14</v>
      </c>
      <c r="C6" s="89" t="s">
        <v>15</v>
      </c>
      <c r="D6" s="90"/>
      <c r="E6" s="91"/>
      <c r="F6" s="18">
        <v>88170</v>
      </c>
      <c r="G6" s="19">
        <v>10</v>
      </c>
      <c r="H6" s="20">
        <f t="shared" ref="H6:H51" si="2">SUM(F6:G6)</f>
        <v>88180</v>
      </c>
      <c r="I6" s="21">
        <v>397507</v>
      </c>
      <c r="J6" s="21">
        <v>3619</v>
      </c>
      <c r="K6" s="18">
        <v>9551</v>
      </c>
      <c r="L6" s="20">
        <f t="shared" ref="L6:L51" si="3">SUM(H6:J6)</f>
        <v>489306</v>
      </c>
      <c r="M6" s="17"/>
      <c r="N6" s="87"/>
      <c r="O6" s="105"/>
      <c r="P6" s="97"/>
      <c r="Q6" s="76" t="s">
        <v>16</v>
      </c>
      <c r="R6" s="31">
        <v>31274</v>
      </c>
      <c r="S6" s="32">
        <v>2</v>
      </c>
      <c r="T6" s="33">
        <f t="shared" si="0"/>
        <v>31276</v>
      </c>
      <c r="U6" s="34">
        <v>77659</v>
      </c>
      <c r="V6" s="34">
        <v>376</v>
      </c>
      <c r="W6" s="31">
        <v>505</v>
      </c>
      <c r="X6" s="33">
        <f t="shared" si="1"/>
        <v>109311</v>
      </c>
    </row>
    <row r="7" spans="1:24" s="22" customFormat="1" ht="7.5" customHeight="1" x14ac:dyDescent="0.15">
      <c r="A7" s="13"/>
      <c r="B7" s="87"/>
      <c r="C7" s="92" t="s">
        <v>17</v>
      </c>
      <c r="D7" s="93"/>
      <c r="E7" s="94"/>
      <c r="F7" s="31">
        <v>28049</v>
      </c>
      <c r="G7" s="32">
        <v>0</v>
      </c>
      <c r="H7" s="33">
        <f t="shared" si="2"/>
        <v>28049</v>
      </c>
      <c r="I7" s="34">
        <v>96167</v>
      </c>
      <c r="J7" s="34">
        <v>510</v>
      </c>
      <c r="K7" s="31">
        <v>913</v>
      </c>
      <c r="L7" s="33">
        <f t="shared" si="3"/>
        <v>124726</v>
      </c>
      <c r="M7" s="17"/>
      <c r="N7" s="87"/>
      <c r="O7" s="106"/>
      <c r="P7" s="98"/>
      <c r="Q7" s="76" t="s">
        <v>10</v>
      </c>
      <c r="R7" s="31">
        <f>SUM(R5:R6)</f>
        <v>95232</v>
      </c>
      <c r="S7" s="32">
        <f>SUM(S5:S6)</f>
        <v>7</v>
      </c>
      <c r="T7" s="33">
        <f t="shared" si="0"/>
        <v>95239</v>
      </c>
      <c r="U7" s="34">
        <f t="shared" ref="U7:W7" si="4">SUM(U5:U6)</f>
        <v>245891</v>
      </c>
      <c r="V7" s="34">
        <f t="shared" si="4"/>
        <v>1516</v>
      </c>
      <c r="W7" s="31">
        <f t="shared" si="4"/>
        <v>1568</v>
      </c>
      <c r="X7" s="33">
        <f t="shared" si="1"/>
        <v>342646</v>
      </c>
    </row>
    <row r="8" spans="1:24" s="22" customFormat="1" ht="7.5" customHeight="1" x14ac:dyDescent="0.15">
      <c r="A8" s="13"/>
      <c r="B8" s="87"/>
      <c r="C8" s="92" t="s">
        <v>18</v>
      </c>
      <c r="D8" s="93"/>
      <c r="E8" s="94"/>
      <c r="F8" s="31">
        <v>41013</v>
      </c>
      <c r="G8" s="32">
        <v>4</v>
      </c>
      <c r="H8" s="33">
        <f t="shared" si="2"/>
        <v>41017</v>
      </c>
      <c r="I8" s="34">
        <v>123042</v>
      </c>
      <c r="J8" s="34">
        <v>876</v>
      </c>
      <c r="K8" s="31">
        <v>1669</v>
      </c>
      <c r="L8" s="33">
        <f t="shared" si="3"/>
        <v>164935</v>
      </c>
      <c r="M8" s="17"/>
      <c r="N8" s="87"/>
      <c r="O8" s="127" t="s">
        <v>19</v>
      </c>
      <c r="P8" s="99"/>
      <c r="Q8" s="100"/>
      <c r="R8" s="31">
        <v>83124</v>
      </c>
      <c r="S8" s="32">
        <v>9</v>
      </c>
      <c r="T8" s="33">
        <f t="shared" si="0"/>
        <v>83133</v>
      </c>
      <c r="U8" s="34">
        <v>287872</v>
      </c>
      <c r="V8" s="34">
        <v>1272</v>
      </c>
      <c r="W8" s="31">
        <v>1957</v>
      </c>
      <c r="X8" s="33">
        <f t="shared" si="1"/>
        <v>372277</v>
      </c>
    </row>
    <row r="9" spans="1:24" s="22" customFormat="1" ht="7.5" customHeight="1" x14ac:dyDescent="0.15">
      <c r="A9" s="13"/>
      <c r="B9" s="87"/>
      <c r="C9" s="104" t="s">
        <v>20</v>
      </c>
      <c r="D9" s="95" t="s">
        <v>21</v>
      </c>
      <c r="E9" s="94"/>
      <c r="F9" s="31">
        <v>21737</v>
      </c>
      <c r="G9" s="32">
        <v>2</v>
      </c>
      <c r="H9" s="33">
        <f t="shared" si="2"/>
        <v>21739</v>
      </c>
      <c r="I9" s="34">
        <v>57272</v>
      </c>
      <c r="J9" s="34">
        <v>298</v>
      </c>
      <c r="K9" s="31">
        <v>574</v>
      </c>
      <c r="L9" s="33">
        <f t="shared" si="3"/>
        <v>79309</v>
      </c>
      <c r="M9" s="17"/>
      <c r="N9" s="87"/>
      <c r="O9" s="79" t="s">
        <v>22</v>
      </c>
      <c r="P9" s="99" t="s">
        <v>23</v>
      </c>
      <c r="Q9" s="100"/>
      <c r="R9" s="31">
        <v>54805</v>
      </c>
      <c r="S9" s="32">
        <v>4</v>
      </c>
      <c r="T9" s="33">
        <f t="shared" si="0"/>
        <v>54809</v>
      </c>
      <c r="U9" s="34">
        <v>150860</v>
      </c>
      <c r="V9" s="34">
        <v>786</v>
      </c>
      <c r="W9" s="31">
        <v>1067</v>
      </c>
      <c r="X9" s="33">
        <f t="shared" si="1"/>
        <v>206455</v>
      </c>
    </row>
    <row r="10" spans="1:24" s="22" customFormat="1" ht="7.5" customHeight="1" x14ac:dyDescent="0.15">
      <c r="A10" s="13"/>
      <c r="B10" s="87"/>
      <c r="C10" s="105"/>
      <c r="D10" s="99" t="s">
        <v>24</v>
      </c>
      <c r="E10" s="100"/>
      <c r="F10" s="31">
        <v>6023</v>
      </c>
      <c r="G10" s="32">
        <v>1</v>
      </c>
      <c r="H10" s="33">
        <f>SUM(F10:G10)</f>
        <v>6024</v>
      </c>
      <c r="I10" s="34">
        <v>36557</v>
      </c>
      <c r="J10" s="34">
        <v>199</v>
      </c>
      <c r="K10" s="31">
        <v>343</v>
      </c>
      <c r="L10" s="33">
        <f>SUM(H10:J10)</f>
        <v>42780</v>
      </c>
      <c r="M10" s="17"/>
      <c r="N10" s="87"/>
      <c r="O10" s="79"/>
      <c r="P10" s="99" t="s">
        <v>25</v>
      </c>
      <c r="Q10" s="100"/>
      <c r="R10" s="31">
        <v>27386</v>
      </c>
      <c r="S10" s="32">
        <v>14</v>
      </c>
      <c r="T10" s="33">
        <f t="shared" si="0"/>
        <v>27400</v>
      </c>
      <c r="U10" s="31">
        <v>125549</v>
      </c>
      <c r="V10" s="31">
        <v>793</v>
      </c>
      <c r="W10" s="31">
        <v>1394</v>
      </c>
      <c r="X10" s="33">
        <f t="shared" si="1"/>
        <v>153742</v>
      </c>
    </row>
    <row r="11" spans="1:24" s="22" customFormat="1" ht="7.5" customHeight="1" x14ac:dyDescent="0.15">
      <c r="A11" s="13"/>
      <c r="B11" s="87"/>
      <c r="C11" s="106"/>
      <c r="D11" s="99" t="s">
        <v>10</v>
      </c>
      <c r="E11" s="100"/>
      <c r="F11" s="31">
        <f>SUM(F9:F10)</f>
        <v>27760</v>
      </c>
      <c r="G11" s="32">
        <f>SUM(G9:G10)</f>
        <v>3</v>
      </c>
      <c r="H11" s="33">
        <f>SUM(F11:G11)</f>
        <v>27763</v>
      </c>
      <c r="I11" s="34">
        <f t="shared" ref="I11:K11" si="5">SUM(I9:I10)</f>
        <v>93829</v>
      </c>
      <c r="J11" s="34">
        <f t="shared" si="5"/>
        <v>497</v>
      </c>
      <c r="K11" s="31">
        <f t="shared" si="5"/>
        <v>917</v>
      </c>
      <c r="L11" s="33">
        <f>SUM(H11:J11)</f>
        <v>122089</v>
      </c>
      <c r="M11" s="17"/>
      <c r="N11" s="87"/>
      <c r="O11" s="79"/>
      <c r="P11" s="99" t="s">
        <v>10</v>
      </c>
      <c r="Q11" s="100"/>
      <c r="R11" s="31">
        <f>SUM(R9:R10)</f>
        <v>82191</v>
      </c>
      <c r="S11" s="32">
        <f>SUM(S9:S10)</f>
        <v>18</v>
      </c>
      <c r="T11" s="33">
        <f t="shared" si="0"/>
        <v>82209</v>
      </c>
      <c r="U11" s="34">
        <f t="shared" ref="U11:W11" si="6">SUM(U9:U10)</f>
        <v>276409</v>
      </c>
      <c r="V11" s="34">
        <f t="shared" si="6"/>
        <v>1579</v>
      </c>
      <c r="W11" s="31">
        <f t="shared" si="6"/>
        <v>2461</v>
      </c>
      <c r="X11" s="33">
        <f t="shared" si="1"/>
        <v>360197</v>
      </c>
    </row>
    <row r="12" spans="1:24" s="22" customFormat="1" ht="7.5" customHeight="1" x14ac:dyDescent="0.15">
      <c r="A12" s="13"/>
      <c r="B12" s="87"/>
      <c r="C12" s="115" t="s">
        <v>26</v>
      </c>
      <c r="D12" s="95" t="s">
        <v>27</v>
      </c>
      <c r="E12" s="94"/>
      <c r="F12" s="31">
        <v>16131</v>
      </c>
      <c r="G12" s="32">
        <v>0</v>
      </c>
      <c r="H12" s="33">
        <f t="shared" si="2"/>
        <v>16131</v>
      </c>
      <c r="I12" s="34">
        <v>58548</v>
      </c>
      <c r="J12" s="34">
        <v>309</v>
      </c>
      <c r="K12" s="31">
        <v>602</v>
      </c>
      <c r="L12" s="33">
        <f t="shared" si="3"/>
        <v>74988</v>
      </c>
      <c r="M12" s="17"/>
      <c r="N12" s="87"/>
      <c r="O12" s="79" t="s">
        <v>28</v>
      </c>
      <c r="P12" s="99" t="s">
        <v>29</v>
      </c>
      <c r="Q12" s="100"/>
      <c r="R12" s="31">
        <v>150630</v>
      </c>
      <c r="S12" s="32">
        <v>31</v>
      </c>
      <c r="T12" s="33">
        <f t="shared" si="0"/>
        <v>150661</v>
      </c>
      <c r="U12" s="34">
        <v>288939</v>
      </c>
      <c r="V12" s="34">
        <v>2102</v>
      </c>
      <c r="W12" s="31">
        <v>2479</v>
      </c>
      <c r="X12" s="33">
        <f t="shared" si="1"/>
        <v>441702</v>
      </c>
    </row>
    <row r="13" spans="1:24" s="22" customFormat="1" ht="7.5" customHeight="1" x14ac:dyDescent="0.15">
      <c r="A13" s="13"/>
      <c r="B13" s="87"/>
      <c r="C13" s="135"/>
      <c r="D13" s="95" t="s">
        <v>30</v>
      </c>
      <c r="E13" s="94"/>
      <c r="F13" s="31">
        <v>5562</v>
      </c>
      <c r="G13" s="32">
        <v>0</v>
      </c>
      <c r="H13" s="33">
        <f t="shared" si="2"/>
        <v>5562</v>
      </c>
      <c r="I13" s="34">
        <v>10320</v>
      </c>
      <c r="J13" s="34">
        <v>82</v>
      </c>
      <c r="K13" s="31">
        <v>133</v>
      </c>
      <c r="L13" s="33">
        <f t="shared" si="3"/>
        <v>15964</v>
      </c>
      <c r="M13" s="17"/>
      <c r="N13" s="87"/>
      <c r="O13" s="79"/>
      <c r="P13" s="107" t="s">
        <v>31</v>
      </c>
      <c r="Q13" s="76" t="s">
        <v>32</v>
      </c>
      <c r="R13" s="36">
        <v>124610</v>
      </c>
      <c r="S13" s="37">
        <v>22</v>
      </c>
      <c r="T13" s="33">
        <f t="shared" si="0"/>
        <v>124632</v>
      </c>
      <c r="U13" s="38">
        <v>240019</v>
      </c>
      <c r="V13" s="38">
        <v>1708</v>
      </c>
      <c r="W13" s="36">
        <v>2261</v>
      </c>
      <c r="X13" s="33">
        <f t="shared" si="1"/>
        <v>366359</v>
      </c>
    </row>
    <row r="14" spans="1:24" s="22" customFormat="1" ht="7.5" customHeight="1" x14ac:dyDescent="0.15">
      <c r="A14" s="13"/>
      <c r="B14" s="87"/>
      <c r="C14" s="136"/>
      <c r="D14" s="99" t="s">
        <v>10</v>
      </c>
      <c r="E14" s="100"/>
      <c r="F14" s="31">
        <f>SUM(F12:F13)</f>
        <v>21693</v>
      </c>
      <c r="G14" s="32">
        <f>SUM(G12:G13)</f>
        <v>0</v>
      </c>
      <c r="H14" s="33">
        <f t="shared" si="2"/>
        <v>21693</v>
      </c>
      <c r="I14" s="34">
        <f t="shared" ref="I14:K14" si="7">SUM(I12:I13)</f>
        <v>68868</v>
      </c>
      <c r="J14" s="34">
        <f t="shared" si="7"/>
        <v>391</v>
      </c>
      <c r="K14" s="31">
        <f t="shared" si="7"/>
        <v>735</v>
      </c>
      <c r="L14" s="33">
        <f t="shared" si="3"/>
        <v>90952</v>
      </c>
      <c r="M14" s="17"/>
      <c r="N14" s="87"/>
      <c r="O14" s="79"/>
      <c r="P14" s="124"/>
      <c r="Q14" s="76" t="s">
        <v>33</v>
      </c>
      <c r="R14" s="36">
        <v>25434</v>
      </c>
      <c r="S14" s="37">
        <v>5</v>
      </c>
      <c r="T14" s="33">
        <f t="shared" si="0"/>
        <v>25439</v>
      </c>
      <c r="U14" s="38">
        <v>57454</v>
      </c>
      <c r="V14" s="38">
        <v>372</v>
      </c>
      <c r="W14" s="36">
        <v>511</v>
      </c>
      <c r="X14" s="33">
        <f t="shared" si="1"/>
        <v>83265</v>
      </c>
    </row>
    <row r="15" spans="1:24" s="22" customFormat="1" ht="7.5" customHeight="1" x14ac:dyDescent="0.15">
      <c r="A15" s="13"/>
      <c r="B15" s="87"/>
      <c r="C15" s="92" t="s">
        <v>34</v>
      </c>
      <c r="D15" s="93"/>
      <c r="E15" s="94"/>
      <c r="F15" s="31">
        <v>26626</v>
      </c>
      <c r="G15" s="32">
        <v>2</v>
      </c>
      <c r="H15" s="33">
        <f t="shared" si="2"/>
        <v>26628</v>
      </c>
      <c r="I15" s="34">
        <v>78359</v>
      </c>
      <c r="J15" s="34">
        <v>389</v>
      </c>
      <c r="K15" s="31">
        <v>849</v>
      </c>
      <c r="L15" s="33">
        <f t="shared" si="3"/>
        <v>105376</v>
      </c>
      <c r="M15" s="17"/>
      <c r="N15" s="87"/>
      <c r="O15" s="79"/>
      <c r="P15" s="124"/>
      <c r="Q15" s="76" t="s">
        <v>10</v>
      </c>
      <c r="R15" s="31">
        <f>SUM(R13:R14)</f>
        <v>150044</v>
      </c>
      <c r="S15" s="32">
        <f>SUM(S13:S14)</f>
        <v>27</v>
      </c>
      <c r="T15" s="33">
        <f t="shared" si="0"/>
        <v>150071</v>
      </c>
      <c r="U15" s="34">
        <f>SUM(U13:U14)</f>
        <v>297473</v>
      </c>
      <c r="V15" s="34">
        <f t="shared" ref="V15:W15" si="8">SUM(V13:V14)</f>
        <v>2080</v>
      </c>
      <c r="W15" s="31">
        <f t="shared" si="8"/>
        <v>2772</v>
      </c>
      <c r="X15" s="33">
        <f t="shared" si="1"/>
        <v>449624</v>
      </c>
    </row>
    <row r="16" spans="1:24" s="22" customFormat="1" ht="7.5" customHeight="1" x14ac:dyDescent="0.15">
      <c r="A16" s="13"/>
      <c r="B16" s="87"/>
      <c r="C16" s="115" t="s">
        <v>35</v>
      </c>
      <c r="D16" s="95" t="s">
        <v>36</v>
      </c>
      <c r="E16" s="94"/>
      <c r="F16" s="31">
        <v>21721</v>
      </c>
      <c r="G16" s="32">
        <v>3</v>
      </c>
      <c r="H16" s="33">
        <f t="shared" si="2"/>
        <v>21724</v>
      </c>
      <c r="I16" s="34">
        <v>59390</v>
      </c>
      <c r="J16" s="34">
        <v>372</v>
      </c>
      <c r="K16" s="31">
        <v>681</v>
      </c>
      <c r="L16" s="33">
        <f t="shared" si="3"/>
        <v>81486</v>
      </c>
      <c r="M16" s="17"/>
      <c r="N16" s="88"/>
      <c r="O16" s="83" t="s">
        <v>37</v>
      </c>
      <c r="P16" s="84"/>
      <c r="Q16" s="85"/>
      <c r="R16" s="39">
        <f>SUM(R4,R11:R12,R15,R7:R8)</f>
        <v>673109</v>
      </c>
      <c r="S16" s="40">
        <f>SUM(S4,S11:S12,S15,S7:S8)</f>
        <v>97</v>
      </c>
      <c r="T16" s="41">
        <f t="shared" ref="T16" si="9">SUM(R16:S16)</f>
        <v>673206</v>
      </c>
      <c r="U16" s="39">
        <f t="shared" ref="U16:W16" si="10">SUM(U4,U11:U12,U15,U7:U8)</f>
        <v>1774645</v>
      </c>
      <c r="V16" s="39">
        <f t="shared" si="10"/>
        <v>10798</v>
      </c>
      <c r="W16" s="39">
        <f t="shared" si="10"/>
        <v>13695</v>
      </c>
      <c r="X16" s="41">
        <f t="shared" ref="X16" si="11">SUM(T16:V16)</f>
        <v>2458649</v>
      </c>
    </row>
    <row r="17" spans="1:24" s="22" customFormat="1" ht="7.5" customHeight="1" x14ac:dyDescent="0.15">
      <c r="A17" s="13"/>
      <c r="B17" s="87"/>
      <c r="C17" s="135"/>
      <c r="D17" s="95" t="s">
        <v>30</v>
      </c>
      <c r="E17" s="94"/>
      <c r="F17" s="31">
        <v>2796</v>
      </c>
      <c r="G17" s="32">
        <v>0</v>
      </c>
      <c r="H17" s="33">
        <f t="shared" si="2"/>
        <v>2796</v>
      </c>
      <c r="I17" s="34">
        <v>4405</v>
      </c>
      <c r="J17" s="34">
        <v>41</v>
      </c>
      <c r="K17" s="31">
        <v>58</v>
      </c>
      <c r="L17" s="33">
        <f t="shared" si="3"/>
        <v>7242</v>
      </c>
      <c r="M17" s="17"/>
      <c r="N17" s="86" t="s">
        <v>38</v>
      </c>
      <c r="O17" s="89" t="s">
        <v>39</v>
      </c>
      <c r="P17" s="90"/>
      <c r="Q17" s="91"/>
      <c r="R17" s="31">
        <v>78095</v>
      </c>
      <c r="S17" s="32">
        <v>4</v>
      </c>
      <c r="T17" s="33">
        <f t="shared" ref="T17:T88" si="12">SUM(R17:S17)</f>
        <v>78099</v>
      </c>
      <c r="U17" s="34">
        <v>209608</v>
      </c>
      <c r="V17" s="34">
        <v>1199</v>
      </c>
      <c r="W17" s="31">
        <v>1305</v>
      </c>
      <c r="X17" s="33">
        <f t="shared" si="1"/>
        <v>288906</v>
      </c>
    </row>
    <row r="18" spans="1:24" s="22" customFormat="1" ht="7.5" customHeight="1" x14ac:dyDescent="0.15">
      <c r="A18" s="13"/>
      <c r="B18" s="87"/>
      <c r="C18" s="136"/>
      <c r="D18" s="99" t="s">
        <v>10</v>
      </c>
      <c r="E18" s="100"/>
      <c r="F18" s="31">
        <f>SUM(F16:F17)</f>
        <v>24517</v>
      </c>
      <c r="G18" s="32">
        <f>SUM(G16:G17)</f>
        <v>3</v>
      </c>
      <c r="H18" s="33">
        <f t="shared" si="2"/>
        <v>24520</v>
      </c>
      <c r="I18" s="34">
        <f t="shared" ref="I18:K18" si="13">SUM(I16:I17)</f>
        <v>63795</v>
      </c>
      <c r="J18" s="34">
        <f t="shared" si="13"/>
        <v>413</v>
      </c>
      <c r="K18" s="31">
        <f t="shared" si="13"/>
        <v>739</v>
      </c>
      <c r="L18" s="33">
        <f t="shared" si="3"/>
        <v>88728</v>
      </c>
      <c r="M18" s="17"/>
      <c r="N18" s="87"/>
      <c r="O18" s="104" t="s">
        <v>40</v>
      </c>
      <c r="P18" s="95" t="s">
        <v>41</v>
      </c>
      <c r="Q18" s="94"/>
      <c r="R18" s="31">
        <v>147245</v>
      </c>
      <c r="S18" s="32">
        <v>28</v>
      </c>
      <c r="T18" s="33">
        <f t="shared" si="12"/>
        <v>147273</v>
      </c>
      <c r="U18" s="34">
        <v>466074</v>
      </c>
      <c r="V18" s="34">
        <v>2565</v>
      </c>
      <c r="W18" s="31">
        <v>3434</v>
      </c>
      <c r="X18" s="33">
        <f t="shared" si="1"/>
        <v>615912</v>
      </c>
    </row>
    <row r="19" spans="1:24" s="22" customFormat="1" ht="7.5" customHeight="1" x14ac:dyDescent="0.15">
      <c r="A19" s="13"/>
      <c r="B19" s="88"/>
      <c r="C19" s="83" t="s">
        <v>37</v>
      </c>
      <c r="D19" s="84"/>
      <c r="E19" s="85"/>
      <c r="F19" s="39">
        <f>SUM(F6:F8,F11,F14:F15,F18)</f>
        <v>257828</v>
      </c>
      <c r="G19" s="42">
        <f>SUM(G6:G8,G11,G14:G15,G18)</f>
        <v>22</v>
      </c>
      <c r="H19" s="41">
        <f t="shared" si="2"/>
        <v>257850</v>
      </c>
      <c r="I19" s="43">
        <f t="shared" ref="I19:K19" si="14">SUM(I6:I8,I11,I14:I15,I18)</f>
        <v>921567</v>
      </c>
      <c r="J19" s="43">
        <f t="shared" si="14"/>
        <v>6695</v>
      </c>
      <c r="K19" s="39">
        <f t="shared" si="14"/>
        <v>15373</v>
      </c>
      <c r="L19" s="41">
        <f t="shared" si="3"/>
        <v>1186112</v>
      </c>
      <c r="M19" s="17"/>
      <c r="N19" s="87"/>
      <c r="O19" s="105"/>
      <c r="P19" s="95" t="s">
        <v>42</v>
      </c>
      <c r="Q19" s="94"/>
      <c r="R19" s="31">
        <v>22230</v>
      </c>
      <c r="S19" s="32">
        <v>6</v>
      </c>
      <c r="T19" s="33">
        <f t="shared" si="12"/>
        <v>22236</v>
      </c>
      <c r="U19" s="34">
        <v>39343</v>
      </c>
      <c r="V19" s="34">
        <v>299</v>
      </c>
      <c r="W19" s="31">
        <v>284</v>
      </c>
      <c r="X19" s="33">
        <f t="shared" si="1"/>
        <v>61878</v>
      </c>
    </row>
    <row r="20" spans="1:24" s="22" customFormat="1" ht="7.5" customHeight="1" x14ac:dyDescent="0.15">
      <c r="A20" s="13"/>
      <c r="B20" s="86" t="s">
        <v>43</v>
      </c>
      <c r="C20" s="108" t="s">
        <v>44</v>
      </c>
      <c r="D20" s="107" t="s">
        <v>45</v>
      </c>
      <c r="E20" s="76" t="s">
        <v>46</v>
      </c>
      <c r="F20" s="31">
        <v>65192</v>
      </c>
      <c r="G20" s="32">
        <v>3</v>
      </c>
      <c r="H20" s="33">
        <f t="shared" si="2"/>
        <v>65195</v>
      </c>
      <c r="I20" s="34">
        <v>161274</v>
      </c>
      <c r="J20" s="34">
        <v>1242</v>
      </c>
      <c r="K20" s="31">
        <v>1171</v>
      </c>
      <c r="L20" s="33">
        <f t="shared" si="3"/>
        <v>227711</v>
      </c>
      <c r="M20" s="17"/>
      <c r="N20" s="87"/>
      <c r="O20" s="106"/>
      <c r="P20" s="95" t="s">
        <v>10</v>
      </c>
      <c r="Q20" s="94"/>
      <c r="R20" s="31">
        <f>SUM(R18:R19)</f>
        <v>169475</v>
      </c>
      <c r="S20" s="32">
        <f>SUM(S18:S19)</f>
        <v>34</v>
      </c>
      <c r="T20" s="33">
        <f t="shared" si="12"/>
        <v>169509</v>
      </c>
      <c r="U20" s="34">
        <f t="shared" ref="U20:W20" si="15">SUM(U18:U19)</f>
        <v>505417</v>
      </c>
      <c r="V20" s="34">
        <f t="shared" si="15"/>
        <v>2864</v>
      </c>
      <c r="W20" s="31">
        <f t="shared" si="15"/>
        <v>3718</v>
      </c>
      <c r="X20" s="33">
        <f t="shared" si="1"/>
        <v>677790</v>
      </c>
    </row>
    <row r="21" spans="1:24" s="22" customFormat="1" ht="7.5" customHeight="1" x14ac:dyDescent="0.15">
      <c r="A21" s="13"/>
      <c r="B21" s="87"/>
      <c r="C21" s="105"/>
      <c r="D21" s="124"/>
      <c r="E21" s="76" t="s">
        <v>47</v>
      </c>
      <c r="F21" s="31">
        <v>17090</v>
      </c>
      <c r="G21" s="32">
        <v>0</v>
      </c>
      <c r="H21" s="33">
        <f t="shared" si="2"/>
        <v>17090</v>
      </c>
      <c r="I21" s="34">
        <v>44777</v>
      </c>
      <c r="J21" s="34">
        <v>317</v>
      </c>
      <c r="K21" s="31">
        <v>250</v>
      </c>
      <c r="L21" s="33">
        <f t="shared" si="3"/>
        <v>62184</v>
      </c>
      <c r="M21" s="17"/>
      <c r="N21" s="87"/>
      <c r="O21" s="104" t="s">
        <v>48</v>
      </c>
      <c r="P21" s="95" t="s">
        <v>49</v>
      </c>
      <c r="Q21" s="94"/>
      <c r="R21" s="31">
        <v>74622</v>
      </c>
      <c r="S21" s="32">
        <v>14</v>
      </c>
      <c r="T21" s="33">
        <f t="shared" si="12"/>
        <v>74636</v>
      </c>
      <c r="U21" s="34">
        <v>262512</v>
      </c>
      <c r="V21" s="34">
        <v>1285</v>
      </c>
      <c r="W21" s="31">
        <v>2141</v>
      </c>
      <c r="X21" s="33">
        <f t="shared" si="1"/>
        <v>338433</v>
      </c>
    </row>
    <row r="22" spans="1:24" s="22" customFormat="1" ht="7.5" customHeight="1" x14ac:dyDescent="0.15">
      <c r="A22" s="13"/>
      <c r="B22" s="87"/>
      <c r="C22" s="105"/>
      <c r="D22" s="124"/>
      <c r="E22" s="76" t="s">
        <v>10</v>
      </c>
      <c r="F22" s="31">
        <f>SUM(F20:F21)</f>
        <v>82282</v>
      </c>
      <c r="G22" s="32">
        <f>SUM(G20:G21)</f>
        <v>3</v>
      </c>
      <c r="H22" s="33">
        <f t="shared" si="2"/>
        <v>82285</v>
      </c>
      <c r="I22" s="34">
        <f t="shared" ref="I22:K22" si="16">SUM(I20:I21)</f>
        <v>206051</v>
      </c>
      <c r="J22" s="34">
        <f t="shared" si="16"/>
        <v>1559</v>
      </c>
      <c r="K22" s="31">
        <f t="shared" si="16"/>
        <v>1421</v>
      </c>
      <c r="L22" s="33">
        <f t="shared" si="3"/>
        <v>289895</v>
      </c>
      <c r="M22" s="17"/>
      <c r="N22" s="87"/>
      <c r="O22" s="105"/>
      <c r="P22" s="95" t="s">
        <v>50</v>
      </c>
      <c r="Q22" s="94"/>
      <c r="R22" s="36">
        <v>100320</v>
      </c>
      <c r="S22" s="37">
        <v>16</v>
      </c>
      <c r="T22" s="44">
        <f t="shared" si="12"/>
        <v>100336</v>
      </c>
      <c r="U22" s="38">
        <v>357233</v>
      </c>
      <c r="V22" s="38">
        <v>1351</v>
      </c>
      <c r="W22" s="36">
        <v>2827</v>
      </c>
      <c r="X22" s="44">
        <f t="shared" si="1"/>
        <v>458920</v>
      </c>
    </row>
    <row r="23" spans="1:24" s="22" customFormat="1" ht="7.5" customHeight="1" x14ac:dyDescent="0.15">
      <c r="A23" s="13"/>
      <c r="B23" s="87"/>
      <c r="C23" s="106"/>
      <c r="D23" s="95" t="s">
        <v>51</v>
      </c>
      <c r="E23" s="94"/>
      <c r="F23" s="31">
        <v>50693</v>
      </c>
      <c r="G23" s="32">
        <v>0</v>
      </c>
      <c r="H23" s="33">
        <f t="shared" si="2"/>
        <v>50693</v>
      </c>
      <c r="I23" s="34">
        <v>118791</v>
      </c>
      <c r="J23" s="34">
        <v>846</v>
      </c>
      <c r="K23" s="31">
        <v>757</v>
      </c>
      <c r="L23" s="33">
        <f t="shared" si="3"/>
        <v>170330</v>
      </c>
      <c r="M23" s="17"/>
      <c r="N23" s="87"/>
      <c r="O23" s="105"/>
      <c r="P23" s="96" t="s">
        <v>52</v>
      </c>
      <c r="Q23" s="76" t="s">
        <v>52</v>
      </c>
      <c r="R23" s="36">
        <v>17156</v>
      </c>
      <c r="S23" s="37">
        <v>1</v>
      </c>
      <c r="T23" s="44">
        <f t="shared" si="12"/>
        <v>17157</v>
      </c>
      <c r="U23" s="38">
        <v>59145</v>
      </c>
      <c r="V23" s="38">
        <v>338</v>
      </c>
      <c r="W23" s="36">
        <v>676</v>
      </c>
      <c r="X23" s="44">
        <f t="shared" si="1"/>
        <v>76640</v>
      </c>
    </row>
    <row r="24" spans="1:24" s="22" customFormat="1" ht="7.5" customHeight="1" x14ac:dyDescent="0.15">
      <c r="A24" s="13"/>
      <c r="B24" s="87"/>
      <c r="C24" s="79" t="s">
        <v>53</v>
      </c>
      <c r="D24" s="116" t="s">
        <v>54</v>
      </c>
      <c r="E24" s="117"/>
      <c r="F24" s="31">
        <v>77788</v>
      </c>
      <c r="G24" s="32">
        <v>8</v>
      </c>
      <c r="H24" s="33">
        <f t="shared" si="2"/>
        <v>77796</v>
      </c>
      <c r="I24" s="34">
        <v>148637</v>
      </c>
      <c r="J24" s="34">
        <v>1026</v>
      </c>
      <c r="K24" s="31">
        <v>1135</v>
      </c>
      <c r="L24" s="33">
        <f t="shared" si="3"/>
        <v>227459</v>
      </c>
      <c r="M24" s="17"/>
      <c r="N24" s="87"/>
      <c r="O24" s="105"/>
      <c r="P24" s="97"/>
      <c r="Q24" s="76" t="s">
        <v>55</v>
      </c>
      <c r="R24" s="36">
        <v>36698</v>
      </c>
      <c r="S24" s="37">
        <v>3</v>
      </c>
      <c r="T24" s="44">
        <f t="shared" si="12"/>
        <v>36701</v>
      </c>
      <c r="U24" s="38">
        <v>90921</v>
      </c>
      <c r="V24" s="38">
        <v>577</v>
      </c>
      <c r="W24" s="36">
        <v>732</v>
      </c>
      <c r="X24" s="44">
        <f t="shared" si="1"/>
        <v>128199</v>
      </c>
    </row>
    <row r="25" spans="1:24" s="22" customFormat="1" ht="7.5" customHeight="1" x14ac:dyDescent="0.15">
      <c r="A25" s="13"/>
      <c r="B25" s="87"/>
      <c r="C25" s="79"/>
      <c r="D25" s="95" t="s">
        <v>56</v>
      </c>
      <c r="E25" s="94"/>
      <c r="F25" s="31">
        <v>30167</v>
      </c>
      <c r="G25" s="32">
        <v>1</v>
      </c>
      <c r="H25" s="33">
        <f t="shared" si="2"/>
        <v>30168</v>
      </c>
      <c r="I25" s="34">
        <v>96121</v>
      </c>
      <c r="J25" s="34">
        <v>592</v>
      </c>
      <c r="K25" s="31">
        <v>893</v>
      </c>
      <c r="L25" s="33">
        <f t="shared" si="3"/>
        <v>126881</v>
      </c>
      <c r="M25" s="17"/>
      <c r="N25" s="87"/>
      <c r="O25" s="105"/>
      <c r="P25" s="97"/>
      <c r="Q25" s="76" t="s">
        <v>57</v>
      </c>
      <c r="R25" s="36">
        <v>41609</v>
      </c>
      <c r="S25" s="32">
        <v>9</v>
      </c>
      <c r="T25" s="33">
        <f t="shared" si="12"/>
        <v>41618</v>
      </c>
      <c r="U25" s="34">
        <v>140114</v>
      </c>
      <c r="V25" s="34">
        <v>734</v>
      </c>
      <c r="W25" s="31">
        <v>1047</v>
      </c>
      <c r="X25" s="33">
        <f t="shared" si="1"/>
        <v>182466</v>
      </c>
    </row>
    <row r="26" spans="1:24" s="22" customFormat="1" ht="7.5" customHeight="1" x14ac:dyDescent="0.15">
      <c r="A26" s="13"/>
      <c r="B26" s="87"/>
      <c r="C26" s="79"/>
      <c r="D26" s="95" t="s">
        <v>58</v>
      </c>
      <c r="E26" s="94"/>
      <c r="F26" s="31">
        <v>34892</v>
      </c>
      <c r="G26" s="32">
        <v>1</v>
      </c>
      <c r="H26" s="33">
        <f t="shared" si="2"/>
        <v>34893</v>
      </c>
      <c r="I26" s="34">
        <v>71991</v>
      </c>
      <c r="J26" s="34">
        <v>374</v>
      </c>
      <c r="K26" s="31">
        <v>456</v>
      </c>
      <c r="L26" s="33">
        <f t="shared" si="3"/>
        <v>107258</v>
      </c>
      <c r="M26" s="17"/>
      <c r="N26" s="87"/>
      <c r="O26" s="106"/>
      <c r="P26" s="98"/>
      <c r="Q26" s="76" t="s">
        <v>10</v>
      </c>
      <c r="R26" s="31">
        <f>SUM(R23:R25)</f>
        <v>95463</v>
      </c>
      <c r="S26" s="32">
        <f>SUM(S23:S25)</f>
        <v>13</v>
      </c>
      <c r="T26" s="44">
        <f t="shared" si="12"/>
        <v>95476</v>
      </c>
      <c r="U26" s="34">
        <f t="shared" ref="U26:W26" si="17">SUM(U23:U25)</f>
        <v>290180</v>
      </c>
      <c r="V26" s="34">
        <f t="shared" si="17"/>
        <v>1649</v>
      </c>
      <c r="W26" s="31">
        <f t="shared" si="17"/>
        <v>2455</v>
      </c>
      <c r="X26" s="44">
        <f t="shared" si="1"/>
        <v>387305</v>
      </c>
    </row>
    <row r="27" spans="1:24" s="22" customFormat="1" ht="7.5" customHeight="1" x14ac:dyDescent="0.15">
      <c r="A27" s="13"/>
      <c r="B27" s="87"/>
      <c r="C27" s="79"/>
      <c r="D27" s="119" t="s">
        <v>10</v>
      </c>
      <c r="E27" s="120"/>
      <c r="F27" s="45">
        <f>SUM(F24:F26)</f>
        <v>142847</v>
      </c>
      <c r="G27" s="32">
        <f>SUM(G24:G26)</f>
        <v>10</v>
      </c>
      <c r="H27" s="33">
        <f t="shared" si="2"/>
        <v>142857</v>
      </c>
      <c r="I27" s="34">
        <f>SUM(I24:I26)</f>
        <v>316749</v>
      </c>
      <c r="J27" s="34">
        <f>SUM(J24:J26)</f>
        <v>1992</v>
      </c>
      <c r="K27" s="31">
        <f>SUM(K24:K26)</f>
        <v>2484</v>
      </c>
      <c r="L27" s="33">
        <f>SUM(H27:J27)</f>
        <v>461598</v>
      </c>
      <c r="M27" s="17"/>
      <c r="N27" s="87"/>
      <c r="O27" s="104" t="s">
        <v>59</v>
      </c>
      <c r="P27" s="95" t="s">
        <v>60</v>
      </c>
      <c r="Q27" s="94"/>
      <c r="R27" s="31">
        <v>126103</v>
      </c>
      <c r="S27" s="32">
        <v>29</v>
      </c>
      <c r="T27" s="33">
        <f t="shared" si="12"/>
        <v>126132</v>
      </c>
      <c r="U27" s="34">
        <v>486505</v>
      </c>
      <c r="V27" s="34">
        <v>3644</v>
      </c>
      <c r="W27" s="31">
        <v>8657</v>
      </c>
      <c r="X27" s="44">
        <f t="shared" si="1"/>
        <v>616281</v>
      </c>
    </row>
    <row r="28" spans="1:24" s="22" customFormat="1" ht="7.5" customHeight="1" x14ac:dyDescent="0.15">
      <c r="A28" s="13"/>
      <c r="B28" s="87"/>
      <c r="C28" s="104" t="s">
        <v>61</v>
      </c>
      <c r="D28" s="95" t="s">
        <v>62</v>
      </c>
      <c r="E28" s="94"/>
      <c r="F28" s="31">
        <v>124257</v>
      </c>
      <c r="G28" s="32">
        <v>10</v>
      </c>
      <c r="H28" s="33">
        <f t="shared" si="2"/>
        <v>124267</v>
      </c>
      <c r="I28" s="34">
        <v>322234</v>
      </c>
      <c r="J28" s="34">
        <v>2676</v>
      </c>
      <c r="K28" s="31">
        <v>2431</v>
      </c>
      <c r="L28" s="33">
        <f t="shared" si="3"/>
        <v>449177</v>
      </c>
      <c r="M28" s="17"/>
      <c r="N28" s="87"/>
      <c r="O28" s="105"/>
      <c r="P28" s="95" t="s">
        <v>63</v>
      </c>
      <c r="Q28" s="94"/>
      <c r="R28" s="31">
        <v>64619</v>
      </c>
      <c r="S28" s="32">
        <v>9</v>
      </c>
      <c r="T28" s="33">
        <f t="shared" si="12"/>
        <v>64628</v>
      </c>
      <c r="U28" s="34">
        <v>181952</v>
      </c>
      <c r="V28" s="34">
        <v>765</v>
      </c>
      <c r="W28" s="31">
        <v>1468</v>
      </c>
      <c r="X28" s="44">
        <f t="shared" si="1"/>
        <v>247345</v>
      </c>
    </row>
    <row r="29" spans="1:24" s="22" customFormat="1" ht="7.5" customHeight="1" x14ac:dyDescent="0.15">
      <c r="A29" s="13"/>
      <c r="B29" s="87"/>
      <c r="C29" s="105"/>
      <c r="D29" s="95" t="s">
        <v>64</v>
      </c>
      <c r="E29" s="94"/>
      <c r="F29" s="31">
        <v>33036</v>
      </c>
      <c r="G29" s="32">
        <v>3</v>
      </c>
      <c r="H29" s="33">
        <f t="shared" si="2"/>
        <v>33039</v>
      </c>
      <c r="I29" s="34">
        <v>149881</v>
      </c>
      <c r="J29" s="34">
        <v>962</v>
      </c>
      <c r="K29" s="31">
        <v>2843</v>
      </c>
      <c r="L29" s="33">
        <f t="shared" si="3"/>
        <v>183882</v>
      </c>
      <c r="M29" s="17"/>
      <c r="N29" s="87"/>
      <c r="O29" s="105"/>
      <c r="P29" s="96" t="s">
        <v>65</v>
      </c>
      <c r="Q29" s="76" t="s">
        <v>65</v>
      </c>
      <c r="R29" s="31">
        <v>45253</v>
      </c>
      <c r="S29" s="32">
        <v>11</v>
      </c>
      <c r="T29" s="33">
        <f t="shared" si="12"/>
        <v>45264</v>
      </c>
      <c r="U29" s="34">
        <v>160748</v>
      </c>
      <c r="V29" s="34">
        <v>857</v>
      </c>
      <c r="W29" s="31">
        <v>1665</v>
      </c>
      <c r="X29" s="44">
        <f t="shared" si="1"/>
        <v>206869</v>
      </c>
    </row>
    <row r="30" spans="1:24" s="22" customFormat="1" ht="7.5" customHeight="1" x14ac:dyDescent="0.15">
      <c r="A30" s="13"/>
      <c r="B30" s="87"/>
      <c r="C30" s="106"/>
      <c r="D30" s="95" t="s">
        <v>10</v>
      </c>
      <c r="E30" s="94"/>
      <c r="F30" s="45">
        <f>SUM(F28:F29)</f>
        <v>157293</v>
      </c>
      <c r="G30" s="32">
        <f>SUM(G28:G29)</f>
        <v>13</v>
      </c>
      <c r="H30" s="33">
        <f t="shared" si="2"/>
        <v>157306</v>
      </c>
      <c r="I30" s="31">
        <f>SUM(I28:I29)</f>
        <v>472115</v>
      </c>
      <c r="J30" s="31">
        <f>SUM(J28:J29)</f>
        <v>3638</v>
      </c>
      <c r="K30" s="31">
        <f>SUM(K28:K29)</f>
        <v>5274</v>
      </c>
      <c r="L30" s="33">
        <f t="shared" si="3"/>
        <v>633059</v>
      </c>
      <c r="M30" s="17"/>
      <c r="N30" s="87"/>
      <c r="O30" s="105"/>
      <c r="P30" s="97"/>
      <c r="Q30" s="76" t="s">
        <v>66</v>
      </c>
      <c r="R30" s="31">
        <v>22648</v>
      </c>
      <c r="S30" s="32">
        <v>6</v>
      </c>
      <c r="T30" s="33">
        <f t="shared" si="12"/>
        <v>22654</v>
      </c>
      <c r="U30" s="34">
        <v>88874</v>
      </c>
      <c r="V30" s="34">
        <v>365</v>
      </c>
      <c r="W30" s="31">
        <v>986</v>
      </c>
      <c r="X30" s="44">
        <f t="shared" si="1"/>
        <v>111893</v>
      </c>
    </row>
    <row r="31" spans="1:24" s="22" customFormat="1" ht="7.5" customHeight="1" x14ac:dyDescent="0.15">
      <c r="A31" s="13"/>
      <c r="B31" s="87"/>
      <c r="C31" s="92" t="s">
        <v>67</v>
      </c>
      <c r="D31" s="93"/>
      <c r="E31" s="94"/>
      <c r="F31" s="31">
        <v>120761</v>
      </c>
      <c r="G31" s="32">
        <v>6</v>
      </c>
      <c r="H31" s="33">
        <f t="shared" si="2"/>
        <v>120767</v>
      </c>
      <c r="I31" s="34">
        <v>250163</v>
      </c>
      <c r="J31" s="34">
        <v>1929</v>
      </c>
      <c r="K31" s="31">
        <v>1906</v>
      </c>
      <c r="L31" s="33">
        <f t="shared" si="3"/>
        <v>372859</v>
      </c>
      <c r="M31" s="17"/>
      <c r="N31" s="87"/>
      <c r="O31" s="105"/>
      <c r="P31" s="97"/>
      <c r="Q31" s="76" t="s">
        <v>68</v>
      </c>
      <c r="R31" s="45">
        <v>24730</v>
      </c>
      <c r="S31" s="32">
        <v>10</v>
      </c>
      <c r="T31" s="33">
        <f t="shared" si="12"/>
        <v>24740</v>
      </c>
      <c r="U31" s="31">
        <v>80688</v>
      </c>
      <c r="V31" s="31">
        <v>446</v>
      </c>
      <c r="W31" s="31">
        <v>806</v>
      </c>
      <c r="X31" s="33">
        <f t="shared" si="1"/>
        <v>105874</v>
      </c>
    </row>
    <row r="32" spans="1:24" s="22" customFormat="1" ht="7.5" customHeight="1" x14ac:dyDescent="0.15">
      <c r="A32" s="13"/>
      <c r="B32" s="87"/>
      <c r="C32" s="104" t="s">
        <v>69</v>
      </c>
      <c r="D32" s="95" t="s">
        <v>70</v>
      </c>
      <c r="E32" s="94"/>
      <c r="F32" s="31">
        <v>91572</v>
      </c>
      <c r="G32" s="32">
        <v>7</v>
      </c>
      <c r="H32" s="33">
        <f t="shared" si="2"/>
        <v>91579</v>
      </c>
      <c r="I32" s="34">
        <v>211440</v>
      </c>
      <c r="J32" s="34">
        <v>1599</v>
      </c>
      <c r="K32" s="31">
        <v>1835</v>
      </c>
      <c r="L32" s="33">
        <f t="shared" si="3"/>
        <v>304618</v>
      </c>
      <c r="M32" s="17"/>
      <c r="N32" s="87"/>
      <c r="O32" s="105"/>
      <c r="P32" s="98"/>
      <c r="Q32" s="76" t="s">
        <v>10</v>
      </c>
      <c r="R32" s="31">
        <f>SUM(R29:R31)</f>
        <v>92631</v>
      </c>
      <c r="S32" s="32">
        <f>SUM(S29:S31)</f>
        <v>27</v>
      </c>
      <c r="T32" s="33">
        <f t="shared" si="12"/>
        <v>92658</v>
      </c>
      <c r="U32" s="34">
        <f t="shared" ref="U32:W32" si="18">SUM(U29:U31)</f>
        <v>330310</v>
      </c>
      <c r="V32" s="34">
        <f t="shared" si="18"/>
        <v>1668</v>
      </c>
      <c r="W32" s="31">
        <f t="shared" si="18"/>
        <v>3457</v>
      </c>
      <c r="X32" s="44">
        <f t="shared" si="1"/>
        <v>424636</v>
      </c>
    </row>
    <row r="33" spans="1:24" s="22" customFormat="1" ht="7.5" customHeight="1" x14ac:dyDescent="0.15">
      <c r="A33" s="46"/>
      <c r="B33" s="87"/>
      <c r="C33" s="106"/>
      <c r="D33" s="95" t="s">
        <v>71</v>
      </c>
      <c r="E33" s="94"/>
      <c r="F33" s="31">
        <v>32513</v>
      </c>
      <c r="G33" s="32">
        <v>2</v>
      </c>
      <c r="H33" s="33">
        <f t="shared" si="2"/>
        <v>32515</v>
      </c>
      <c r="I33" s="34">
        <v>76468</v>
      </c>
      <c r="J33" s="34">
        <v>726</v>
      </c>
      <c r="K33" s="31">
        <v>411</v>
      </c>
      <c r="L33" s="33">
        <f t="shared" si="3"/>
        <v>109709</v>
      </c>
      <c r="M33" s="17"/>
      <c r="N33" s="87"/>
      <c r="O33" s="105"/>
      <c r="P33" s="96" t="s">
        <v>72</v>
      </c>
      <c r="Q33" s="76" t="s">
        <v>73</v>
      </c>
      <c r="R33" s="31">
        <v>41090</v>
      </c>
      <c r="S33" s="32">
        <v>11</v>
      </c>
      <c r="T33" s="33">
        <f t="shared" si="12"/>
        <v>41101</v>
      </c>
      <c r="U33" s="34">
        <v>182857</v>
      </c>
      <c r="V33" s="34">
        <v>1069</v>
      </c>
      <c r="W33" s="31">
        <v>2414</v>
      </c>
      <c r="X33" s="44">
        <f t="shared" si="1"/>
        <v>225027</v>
      </c>
    </row>
    <row r="34" spans="1:24" s="22" customFormat="1" ht="7.5" customHeight="1" x14ac:dyDescent="0.15">
      <c r="A34" s="47"/>
      <c r="B34" s="87"/>
      <c r="C34" s="104" t="s">
        <v>74</v>
      </c>
      <c r="D34" s="96" t="s">
        <v>75</v>
      </c>
      <c r="E34" s="76" t="s">
        <v>75</v>
      </c>
      <c r="F34" s="31">
        <v>82525</v>
      </c>
      <c r="G34" s="32">
        <v>4</v>
      </c>
      <c r="H34" s="33">
        <f t="shared" si="2"/>
        <v>82529</v>
      </c>
      <c r="I34" s="34">
        <v>191586</v>
      </c>
      <c r="J34" s="34">
        <v>1312</v>
      </c>
      <c r="K34" s="31">
        <v>1288</v>
      </c>
      <c r="L34" s="33">
        <f t="shared" si="3"/>
        <v>275427</v>
      </c>
      <c r="M34" s="17"/>
      <c r="N34" s="87"/>
      <c r="O34" s="105"/>
      <c r="P34" s="97"/>
      <c r="Q34" s="76" t="s">
        <v>76</v>
      </c>
      <c r="R34" s="31">
        <v>13735</v>
      </c>
      <c r="S34" s="32">
        <v>6</v>
      </c>
      <c r="T34" s="33">
        <f t="shared" si="12"/>
        <v>13741</v>
      </c>
      <c r="U34" s="34">
        <v>78425</v>
      </c>
      <c r="V34" s="34">
        <v>533</v>
      </c>
      <c r="W34" s="31">
        <v>986</v>
      </c>
      <c r="X34" s="44">
        <f t="shared" si="1"/>
        <v>92699</v>
      </c>
    </row>
    <row r="35" spans="1:24" s="22" customFormat="1" ht="7.5" customHeight="1" x14ac:dyDescent="0.15">
      <c r="A35" s="47"/>
      <c r="B35" s="87"/>
      <c r="C35" s="105"/>
      <c r="D35" s="97"/>
      <c r="E35" s="76" t="s">
        <v>77</v>
      </c>
      <c r="F35" s="31">
        <v>34467</v>
      </c>
      <c r="G35" s="32">
        <v>2</v>
      </c>
      <c r="H35" s="33">
        <f t="shared" si="2"/>
        <v>34469</v>
      </c>
      <c r="I35" s="34">
        <v>61838</v>
      </c>
      <c r="J35" s="34">
        <v>782</v>
      </c>
      <c r="K35" s="31">
        <v>551</v>
      </c>
      <c r="L35" s="33">
        <f t="shared" si="3"/>
        <v>97089</v>
      </c>
      <c r="M35" s="17"/>
      <c r="N35" s="87"/>
      <c r="O35" s="105"/>
      <c r="P35" s="97"/>
      <c r="Q35" s="76" t="s">
        <v>78</v>
      </c>
      <c r="R35" s="31">
        <v>10454</v>
      </c>
      <c r="S35" s="32">
        <v>3</v>
      </c>
      <c r="T35" s="33">
        <f t="shared" si="12"/>
        <v>10457</v>
      </c>
      <c r="U35" s="34">
        <v>53693</v>
      </c>
      <c r="V35" s="34">
        <v>268</v>
      </c>
      <c r="W35" s="31">
        <v>609</v>
      </c>
      <c r="X35" s="33">
        <f t="shared" si="1"/>
        <v>64418</v>
      </c>
    </row>
    <row r="36" spans="1:24" s="22" customFormat="1" ht="7.5" customHeight="1" x14ac:dyDescent="0.15">
      <c r="A36" s="47"/>
      <c r="B36" s="87"/>
      <c r="C36" s="105"/>
      <c r="D36" s="97"/>
      <c r="E36" s="76" t="s">
        <v>79</v>
      </c>
      <c r="F36" s="31">
        <v>22267</v>
      </c>
      <c r="G36" s="32">
        <v>1</v>
      </c>
      <c r="H36" s="33">
        <f t="shared" si="2"/>
        <v>22268</v>
      </c>
      <c r="I36" s="34">
        <v>72442</v>
      </c>
      <c r="J36" s="34">
        <v>508</v>
      </c>
      <c r="K36" s="31">
        <v>768</v>
      </c>
      <c r="L36" s="33">
        <f t="shared" si="3"/>
        <v>95218</v>
      </c>
      <c r="M36" s="17"/>
      <c r="N36" s="87"/>
      <c r="O36" s="106"/>
      <c r="P36" s="98"/>
      <c r="Q36" s="76" t="s">
        <v>10</v>
      </c>
      <c r="R36" s="31">
        <f>SUM(R33:R35)</f>
        <v>65279</v>
      </c>
      <c r="S36" s="32">
        <f>SUM(S33:S35)</f>
        <v>20</v>
      </c>
      <c r="T36" s="33">
        <f t="shared" si="12"/>
        <v>65299</v>
      </c>
      <c r="U36" s="34">
        <f t="shared" ref="U36:W36" si="19">SUM(U33:U35)</f>
        <v>314975</v>
      </c>
      <c r="V36" s="34">
        <f t="shared" si="19"/>
        <v>1870</v>
      </c>
      <c r="W36" s="31">
        <f t="shared" si="19"/>
        <v>4009</v>
      </c>
      <c r="X36" s="44">
        <f t="shared" si="1"/>
        <v>382144</v>
      </c>
    </row>
    <row r="37" spans="1:24" s="22" customFormat="1" ht="7.5" customHeight="1" x14ac:dyDescent="0.15">
      <c r="A37" s="47"/>
      <c r="B37" s="87"/>
      <c r="C37" s="105"/>
      <c r="D37" s="97"/>
      <c r="E37" s="76" t="s">
        <v>80</v>
      </c>
      <c r="F37" s="45">
        <v>11906</v>
      </c>
      <c r="G37" s="32">
        <v>0</v>
      </c>
      <c r="H37" s="33">
        <f t="shared" si="2"/>
        <v>11906</v>
      </c>
      <c r="I37" s="45">
        <v>26955</v>
      </c>
      <c r="J37" s="45">
        <v>221</v>
      </c>
      <c r="K37" s="31">
        <v>219</v>
      </c>
      <c r="L37" s="33">
        <f t="shared" si="3"/>
        <v>39082</v>
      </c>
      <c r="M37" s="17"/>
      <c r="N37" s="87"/>
      <c r="O37" s="104" t="s">
        <v>81</v>
      </c>
      <c r="P37" s="95" t="s">
        <v>82</v>
      </c>
      <c r="Q37" s="94"/>
      <c r="R37" s="31">
        <v>100770</v>
      </c>
      <c r="S37" s="32">
        <v>10</v>
      </c>
      <c r="T37" s="33">
        <f t="shared" ref="T37:T39" si="20">SUM(R37:S37)</f>
        <v>100780</v>
      </c>
      <c r="U37" s="34">
        <v>264710</v>
      </c>
      <c r="V37" s="34">
        <v>2072</v>
      </c>
      <c r="W37" s="31">
        <v>2013</v>
      </c>
      <c r="X37" s="44">
        <f t="shared" si="1"/>
        <v>367562</v>
      </c>
    </row>
    <row r="38" spans="1:24" s="22" customFormat="1" ht="7.5" customHeight="1" x14ac:dyDescent="0.15">
      <c r="A38" s="47"/>
      <c r="B38" s="87"/>
      <c r="C38" s="105"/>
      <c r="D38" s="98"/>
      <c r="E38" s="76" t="s">
        <v>10</v>
      </c>
      <c r="F38" s="45">
        <f>SUM(F34:F37)</f>
        <v>151165</v>
      </c>
      <c r="G38" s="32">
        <f>SUM(G34:G37)</f>
        <v>7</v>
      </c>
      <c r="H38" s="33">
        <f t="shared" si="2"/>
        <v>151172</v>
      </c>
      <c r="I38" s="31">
        <f>SUM(I34:I37)</f>
        <v>352821</v>
      </c>
      <c r="J38" s="31">
        <f>SUM(J34:J37)</f>
        <v>2823</v>
      </c>
      <c r="K38" s="31">
        <f>SUM(K34:K37)</f>
        <v>2826</v>
      </c>
      <c r="L38" s="33">
        <f t="shared" si="3"/>
        <v>506816</v>
      </c>
      <c r="M38" s="17"/>
      <c r="N38" s="87"/>
      <c r="O38" s="105"/>
      <c r="P38" s="95" t="s">
        <v>83</v>
      </c>
      <c r="Q38" s="94"/>
      <c r="R38" s="31">
        <v>22844</v>
      </c>
      <c r="S38" s="32">
        <v>7</v>
      </c>
      <c r="T38" s="33">
        <f t="shared" si="20"/>
        <v>22851</v>
      </c>
      <c r="U38" s="34">
        <v>69590</v>
      </c>
      <c r="V38" s="34">
        <v>389</v>
      </c>
      <c r="W38" s="31">
        <v>555</v>
      </c>
      <c r="X38" s="44">
        <f t="shared" si="1"/>
        <v>92830</v>
      </c>
    </row>
    <row r="39" spans="1:24" s="22" customFormat="1" ht="7.5" customHeight="1" x14ac:dyDescent="0.15">
      <c r="A39" s="47"/>
      <c r="B39" s="87"/>
      <c r="C39" s="106"/>
      <c r="D39" s="95" t="s">
        <v>207</v>
      </c>
      <c r="E39" s="94"/>
      <c r="F39" s="31">
        <v>45759</v>
      </c>
      <c r="G39" s="32">
        <v>1</v>
      </c>
      <c r="H39" s="33">
        <f t="shared" si="2"/>
        <v>45760</v>
      </c>
      <c r="I39" s="34">
        <v>110411</v>
      </c>
      <c r="J39" s="34">
        <v>675</v>
      </c>
      <c r="K39" s="31">
        <v>803</v>
      </c>
      <c r="L39" s="33">
        <f t="shared" si="3"/>
        <v>156846</v>
      </c>
      <c r="M39" s="17"/>
      <c r="N39" s="87"/>
      <c r="O39" s="105"/>
      <c r="P39" s="95" t="s">
        <v>85</v>
      </c>
      <c r="Q39" s="94"/>
      <c r="R39" s="31">
        <v>28650</v>
      </c>
      <c r="S39" s="32">
        <v>2</v>
      </c>
      <c r="T39" s="33">
        <f t="shared" si="20"/>
        <v>28652</v>
      </c>
      <c r="U39" s="34">
        <v>71289</v>
      </c>
      <c r="V39" s="34">
        <v>617</v>
      </c>
      <c r="W39" s="31">
        <v>385</v>
      </c>
      <c r="X39" s="44">
        <f t="shared" si="1"/>
        <v>100558</v>
      </c>
    </row>
    <row r="40" spans="1:24" s="22" customFormat="1" ht="7.5" customHeight="1" x14ac:dyDescent="0.15">
      <c r="A40" s="47"/>
      <c r="B40" s="88"/>
      <c r="C40" s="83" t="s">
        <v>37</v>
      </c>
      <c r="D40" s="84"/>
      <c r="E40" s="85"/>
      <c r="F40" s="48">
        <f>SUM(F22:F23,F27,F30:F33,F38:F39)</f>
        <v>874885</v>
      </c>
      <c r="G40" s="42">
        <f>SUM(G22:G23,G27,G30:G33,G38:G39)</f>
        <v>49</v>
      </c>
      <c r="H40" s="41">
        <f t="shared" si="2"/>
        <v>874934</v>
      </c>
      <c r="I40" s="39">
        <f t="shared" ref="I40:K40" si="21">SUM(I22:I23,I27,I30:I33,I38:I39)</f>
        <v>2115009</v>
      </c>
      <c r="J40" s="39">
        <f t="shared" si="21"/>
        <v>15787</v>
      </c>
      <c r="K40" s="39">
        <f t="shared" si="21"/>
        <v>17717</v>
      </c>
      <c r="L40" s="49">
        <f t="shared" si="3"/>
        <v>3005730</v>
      </c>
      <c r="M40" s="17"/>
      <c r="N40" s="87"/>
      <c r="O40" s="105"/>
      <c r="P40" s="95" t="s">
        <v>86</v>
      </c>
      <c r="Q40" s="94"/>
      <c r="R40" s="36">
        <v>22436</v>
      </c>
      <c r="S40" s="37">
        <v>13</v>
      </c>
      <c r="T40" s="33">
        <f t="shared" si="12"/>
        <v>22449</v>
      </c>
      <c r="U40" s="38">
        <v>72804</v>
      </c>
      <c r="V40" s="38">
        <v>577</v>
      </c>
      <c r="W40" s="36">
        <v>783</v>
      </c>
      <c r="X40" s="44">
        <f t="shared" si="1"/>
        <v>95830</v>
      </c>
    </row>
    <row r="41" spans="1:24" s="22" customFormat="1" ht="7.5" customHeight="1" x14ac:dyDescent="0.15">
      <c r="A41" s="47"/>
      <c r="B41" s="121" t="s">
        <v>87</v>
      </c>
      <c r="C41" s="108" t="s">
        <v>88</v>
      </c>
      <c r="D41" s="109" t="s">
        <v>89</v>
      </c>
      <c r="E41" s="91"/>
      <c r="F41" s="31">
        <v>132334</v>
      </c>
      <c r="G41" s="32">
        <v>12</v>
      </c>
      <c r="H41" s="33">
        <f t="shared" si="2"/>
        <v>132346</v>
      </c>
      <c r="I41" s="34">
        <v>328585</v>
      </c>
      <c r="J41" s="34">
        <v>1751</v>
      </c>
      <c r="K41" s="31">
        <v>2472</v>
      </c>
      <c r="L41" s="33">
        <f t="shared" si="3"/>
        <v>462682</v>
      </c>
      <c r="M41" s="17"/>
      <c r="N41" s="87"/>
      <c r="O41" s="106"/>
      <c r="P41" s="95" t="s">
        <v>10</v>
      </c>
      <c r="Q41" s="94"/>
      <c r="R41" s="31">
        <f>SUM(R37:R40)</f>
        <v>174700</v>
      </c>
      <c r="S41" s="32">
        <f>SUM(S37:S40)</f>
        <v>32</v>
      </c>
      <c r="T41" s="33">
        <f t="shared" si="12"/>
        <v>174732</v>
      </c>
      <c r="U41" s="34">
        <f t="shared" ref="U41:W41" si="22">SUM(U37:U40)</f>
        <v>478393</v>
      </c>
      <c r="V41" s="34">
        <f t="shared" si="22"/>
        <v>3655</v>
      </c>
      <c r="W41" s="31">
        <f t="shared" si="22"/>
        <v>3736</v>
      </c>
      <c r="X41" s="33">
        <f t="shared" si="1"/>
        <v>656780</v>
      </c>
    </row>
    <row r="42" spans="1:24" s="22" customFormat="1" ht="7.5" customHeight="1" x14ac:dyDescent="0.15">
      <c r="A42" s="47"/>
      <c r="B42" s="122"/>
      <c r="C42" s="105"/>
      <c r="D42" s="96" t="s">
        <v>90</v>
      </c>
      <c r="E42" s="76" t="s">
        <v>91</v>
      </c>
      <c r="F42" s="31">
        <v>52299</v>
      </c>
      <c r="G42" s="32">
        <v>5</v>
      </c>
      <c r="H42" s="33">
        <f t="shared" si="2"/>
        <v>52304</v>
      </c>
      <c r="I42" s="34">
        <v>146916</v>
      </c>
      <c r="J42" s="34">
        <v>776</v>
      </c>
      <c r="K42" s="31">
        <v>1438</v>
      </c>
      <c r="L42" s="33">
        <f t="shared" si="3"/>
        <v>199996</v>
      </c>
      <c r="M42" s="17"/>
      <c r="N42" s="88"/>
      <c r="O42" s="83" t="s">
        <v>37</v>
      </c>
      <c r="P42" s="84"/>
      <c r="Q42" s="85"/>
      <c r="R42" s="39">
        <f>SUM(R17,R20:R22,R26:R28,R32,R36,R41)</f>
        <v>1041307</v>
      </c>
      <c r="S42" s="40">
        <f>SUM(S17,S20:S22,S26:S28,S32,S36,S41)</f>
        <v>198</v>
      </c>
      <c r="T42" s="41">
        <f t="shared" si="12"/>
        <v>1041505</v>
      </c>
      <c r="U42" s="39">
        <f t="shared" ref="U42:W42" si="23">SUM(U17,U20:U22,U26:U28,U32,U36,U41)</f>
        <v>3417085</v>
      </c>
      <c r="V42" s="39">
        <f t="shared" si="23"/>
        <v>19950</v>
      </c>
      <c r="W42" s="39">
        <f t="shared" si="23"/>
        <v>33773</v>
      </c>
      <c r="X42" s="41">
        <f t="shared" si="1"/>
        <v>4478540</v>
      </c>
    </row>
    <row r="43" spans="1:24" s="22" customFormat="1" ht="7.5" customHeight="1" x14ac:dyDescent="0.15">
      <c r="A43" s="47"/>
      <c r="B43" s="122"/>
      <c r="C43" s="105"/>
      <c r="D43" s="97"/>
      <c r="E43" s="76" t="s">
        <v>208</v>
      </c>
      <c r="F43" s="31">
        <v>82529</v>
      </c>
      <c r="G43" s="32">
        <v>7</v>
      </c>
      <c r="H43" s="33">
        <f t="shared" si="2"/>
        <v>82536</v>
      </c>
      <c r="I43" s="34">
        <v>206200</v>
      </c>
      <c r="J43" s="34">
        <v>907</v>
      </c>
      <c r="K43" s="31">
        <v>1858</v>
      </c>
      <c r="L43" s="33">
        <f t="shared" si="3"/>
        <v>289643</v>
      </c>
      <c r="M43" s="17"/>
      <c r="N43" s="86" t="s">
        <v>93</v>
      </c>
      <c r="O43" s="89" t="s">
        <v>94</v>
      </c>
      <c r="P43" s="90"/>
      <c r="Q43" s="91"/>
      <c r="R43" s="31">
        <v>113619</v>
      </c>
      <c r="S43" s="32">
        <v>15</v>
      </c>
      <c r="T43" s="33">
        <f t="shared" si="12"/>
        <v>113634</v>
      </c>
      <c r="U43" s="34">
        <v>351466</v>
      </c>
      <c r="V43" s="34">
        <v>2351</v>
      </c>
      <c r="W43" s="31">
        <v>3038</v>
      </c>
      <c r="X43" s="33">
        <f t="shared" si="1"/>
        <v>467451</v>
      </c>
    </row>
    <row r="44" spans="1:24" s="22" customFormat="1" ht="7.5" customHeight="1" x14ac:dyDescent="0.15">
      <c r="A44" s="47"/>
      <c r="B44" s="122"/>
      <c r="C44" s="106"/>
      <c r="D44" s="98"/>
      <c r="E44" s="76" t="s">
        <v>10</v>
      </c>
      <c r="F44" s="45">
        <f>SUM(F42:F43)</f>
        <v>134828</v>
      </c>
      <c r="G44" s="32">
        <f>SUM(G42:G43)</f>
        <v>12</v>
      </c>
      <c r="H44" s="33">
        <f t="shared" si="2"/>
        <v>134840</v>
      </c>
      <c r="I44" s="31">
        <f>SUM(I42:I43)</f>
        <v>353116</v>
      </c>
      <c r="J44" s="31">
        <f>SUM(J42:J43)</f>
        <v>1683</v>
      </c>
      <c r="K44" s="31">
        <f>SUM(K42:K43)</f>
        <v>3296</v>
      </c>
      <c r="L44" s="33">
        <f t="shared" si="3"/>
        <v>489639</v>
      </c>
      <c r="M44" s="17"/>
      <c r="N44" s="87"/>
      <c r="O44" s="92" t="s">
        <v>95</v>
      </c>
      <c r="P44" s="93"/>
      <c r="Q44" s="94"/>
      <c r="R44" s="31">
        <v>145055</v>
      </c>
      <c r="S44" s="32">
        <v>26</v>
      </c>
      <c r="T44" s="33">
        <f t="shared" si="12"/>
        <v>145081</v>
      </c>
      <c r="U44" s="34">
        <v>369697</v>
      </c>
      <c r="V44" s="34">
        <v>3589</v>
      </c>
      <c r="W44" s="31">
        <v>6943</v>
      </c>
      <c r="X44" s="33">
        <f t="shared" si="1"/>
        <v>518367</v>
      </c>
    </row>
    <row r="45" spans="1:24" s="22" customFormat="1" ht="7.5" customHeight="1" x14ac:dyDescent="0.15">
      <c r="A45" s="47"/>
      <c r="B45" s="122"/>
      <c r="C45" s="79" t="s">
        <v>96</v>
      </c>
      <c r="D45" s="107" t="s">
        <v>96</v>
      </c>
      <c r="E45" s="76" t="s">
        <v>97</v>
      </c>
      <c r="F45" s="31">
        <v>91637</v>
      </c>
      <c r="G45" s="32">
        <v>16</v>
      </c>
      <c r="H45" s="33">
        <f t="shared" si="2"/>
        <v>91653</v>
      </c>
      <c r="I45" s="34">
        <v>250171</v>
      </c>
      <c r="J45" s="34">
        <v>1420</v>
      </c>
      <c r="K45" s="31">
        <v>2299</v>
      </c>
      <c r="L45" s="33">
        <f t="shared" si="3"/>
        <v>343244</v>
      </c>
      <c r="M45" s="17"/>
      <c r="N45" s="87"/>
      <c r="O45" s="104" t="s">
        <v>98</v>
      </c>
      <c r="P45" s="95" t="s">
        <v>209</v>
      </c>
      <c r="Q45" s="94"/>
      <c r="R45" s="50">
        <v>84322</v>
      </c>
      <c r="S45" s="51">
        <v>16</v>
      </c>
      <c r="T45" s="52">
        <f t="shared" si="12"/>
        <v>84338</v>
      </c>
      <c r="U45" s="53">
        <v>133336</v>
      </c>
      <c r="V45" s="53">
        <v>3229</v>
      </c>
      <c r="W45" s="50">
        <v>9227</v>
      </c>
      <c r="X45" s="52">
        <f t="shared" si="1"/>
        <v>220903</v>
      </c>
    </row>
    <row r="46" spans="1:24" s="22" customFormat="1" ht="7.5" customHeight="1" x14ac:dyDescent="0.15">
      <c r="A46" s="47"/>
      <c r="B46" s="122"/>
      <c r="C46" s="79"/>
      <c r="D46" s="107"/>
      <c r="E46" s="76" t="s">
        <v>100</v>
      </c>
      <c r="F46" s="31">
        <v>24464</v>
      </c>
      <c r="G46" s="32">
        <v>4</v>
      </c>
      <c r="H46" s="33">
        <f t="shared" si="2"/>
        <v>24468</v>
      </c>
      <c r="I46" s="34">
        <v>57617</v>
      </c>
      <c r="J46" s="34">
        <v>310</v>
      </c>
      <c r="K46" s="31">
        <v>312</v>
      </c>
      <c r="L46" s="33">
        <f t="shared" si="3"/>
        <v>82395</v>
      </c>
      <c r="M46" s="17"/>
      <c r="N46" s="87"/>
      <c r="O46" s="105"/>
      <c r="P46" s="95" t="s">
        <v>101</v>
      </c>
      <c r="Q46" s="94"/>
      <c r="R46" s="31">
        <v>128351</v>
      </c>
      <c r="S46" s="32">
        <v>22</v>
      </c>
      <c r="T46" s="33">
        <f t="shared" si="12"/>
        <v>128373</v>
      </c>
      <c r="U46" s="34">
        <v>328314</v>
      </c>
      <c r="V46" s="34">
        <v>3995</v>
      </c>
      <c r="W46" s="31">
        <v>12378</v>
      </c>
      <c r="X46" s="33">
        <f t="shared" si="1"/>
        <v>460682</v>
      </c>
    </row>
    <row r="47" spans="1:24" s="22" customFormat="1" ht="7.5" customHeight="1" x14ac:dyDescent="0.15">
      <c r="A47" s="47"/>
      <c r="B47" s="122"/>
      <c r="C47" s="79"/>
      <c r="D47" s="107"/>
      <c r="E47" s="76" t="s">
        <v>10</v>
      </c>
      <c r="F47" s="45">
        <f>SUM(F45:F46)</f>
        <v>116101</v>
      </c>
      <c r="G47" s="32">
        <f>SUM(G45:G46)</f>
        <v>20</v>
      </c>
      <c r="H47" s="33">
        <f t="shared" si="2"/>
        <v>116121</v>
      </c>
      <c r="I47" s="31">
        <f>SUM(I45:I46)</f>
        <v>307788</v>
      </c>
      <c r="J47" s="31">
        <f>SUM(J45:J46)</f>
        <v>1730</v>
      </c>
      <c r="K47" s="31">
        <f>SUM(K45:K46)</f>
        <v>2611</v>
      </c>
      <c r="L47" s="33">
        <f t="shared" si="3"/>
        <v>425639</v>
      </c>
      <c r="M47" s="17"/>
      <c r="N47" s="87"/>
      <c r="O47" s="105"/>
      <c r="P47" s="96" t="s">
        <v>102</v>
      </c>
      <c r="Q47" s="76" t="s">
        <v>103</v>
      </c>
      <c r="R47" s="31">
        <v>83824</v>
      </c>
      <c r="S47" s="32">
        <v>18</v>
      </c>
      <c r="T47" s="33">
        <f t="shared" si="12"/>
        <v>83842</v>
      </c>
      <c r="U47" s="34">
        <v>279092</v>
      </c>
      <c r="V47" s="34">
        <v>2278</v>
      </c>
      <c r="W47" s="31">
        <v>3953</v>
      </c>
      <c r="X47" s="33">
        <f t="shared" si="1"/>
        <v>365212</v>
      </c>
    </row>
    <row r="48" spans="1:24" s="22" customFormat="1" ht="7.5" customHeight="1" x14ac:dyDescent="0.15">
      <c r="A48" s="47"/>
      <c r="B48" s="122"/>
      <c r="C48" s="79"/>
      <c r="D48" s="99" t="s">
        <v>213</v>
      </c>
      <c r="E48" s="100"/>
      <c r="F48" s="31">
        <v>43975</v>
      </c>
      <c r="G48" s="32">
        <v>1</v>
      </c>
      <c r="H48" s="33">
        <f t="shared" si="2"/>
        <v>43976</v>
      </c>
      <c r="I48" s="34">
        <v>151786</v>
      </c>
      <c r="J48" s="34">
        <v>766</v>
      </c>
      <c r="K48" s="31">
        <v>1212</v>
      </c>
      <c r="L48" s="33">
        <f t="shared" si="3"/>
        <v>196528</v>
      </c>
      <c r="M48" s="17"/>
      <c r="N48" s="87"/>
      <c r="O48" s="105"/>
      <c r="P48" s="97"/>
      <c r="Q48" s="76" t="s">
        <v>105</v>
      </c>
      <c r="R48" s="31">
        <v>36478</v>
      </c>
      <c r="S48" s="32">
        <v>9</v>
      </c>
      <c r="T48" s="33">
        <f t="shared" si="12"/>
        <v>36487</v>
      </c>
      <c r="U48" s="34">
        <v>107216</v>
      </c>
      <c r="V48" s="34">
        <v>995</v>
      </c>
      <c r="W48" s="31">
        <v>2305</v>
      </c>
      <c r="X48" s="33">
        <f t="shared" si="1"/>
        <v>144698</v>
      </c>
    </row>
    <row r="49" spans="1:24" s="22" customFormat="1" ht="7.5" customHeight="1" x14ac:dyDescent="0.15">
      <c r="A49" s="47"/>
      <c r="B49" s="122"/>
      <c r="C49" s="79" t="s">
        <v>106</v>
      </c>
      <c r="D49" s="116" t="s">
        <v>107</v>
      </c>
      <c r="E49" s="117"/>
      <c r="F49" s="31">
        <v>124630</v>
      </c>
      <c r="G49" s="32">
        <v>15</v>
      </c>
      <c r="H49" s="33">
        <f t="shared" si="2"/>
        <v>124645</v>
      </c>
      <c r="I49" s="34">
        <v>330768</v>
      </c>
      <c r="J49" s="34">
        <v>1986</v>
      </c>
      <c r="K49" s="31">
        <v>2252</v>
      </c>
      <c r="L49" s="33">
        <f t="shared" si="3"/>
        <v>457399</v>
      </c>
      <c r="M49" s="17"/>
      <c r="N49" s="87"/>
      <c r="O49" s="106"/>
      <c r="P49" s="98"/>
      <c r="Q49" s="76" t="s">
        <v>10</v>
      </c>
      <c r="R49" s="31">
        <f>SUM(R47:R48)</f>
        <v>120302</v>
      </c>
      <c r="S49" s="32">
        <f>SUM(S47:S48)</f>
        <v>27</v>
      </c>
      <c r="T49" s="33">
        <f t="shared" si="12"/>
        <v>120329</v>
      </c>
      <c r="U49" s="34">
        <f>SUM(U47:U48)</f>
        <v>386308</v>
      </c>
      <c r="V49" s="34">
        <f>SUM(V47:V48)</f>
        <v>3273</v>
      </c>
      <c r="W49" s="31">
        <f>SUM(W47:W48)</f>
        <v>6258</v>
      </c>
      <c r="X49" s="33">
        <f t="shared" si="1"/>
        <v>509910</v>
      </c>
    </row>
    <row r="50" spans="1:24" s="22" customFormat="1" ht="7.5" customHeight="1" x14ac:dyDescent="0.15">
      <c r="A50" s="47"/>
      <c r="B50" s="122"/>
      <c r="C50" s="79"/>
      <c r="D50" s="95" t="s">
        <v>108</v>
      </c>
      <c r="E50" s="94"/>
      <c r="F50" s="31">
        <v>34818</v>
      </c>
      <c r="G50" s="32">
        <v>8</v>
      </c>
      <c r="H50" s="33">
        <f t="shared" si="2"/>
        <v>34826</v>
      </c>
      <c r="I50" s="34">
        <v>100547</v>
      </c>
      <c r="J50" s="34">
        <v>634</v>
      </c>
      <c r="K50" s="31">
        <v>865</v>
      </c>
      <c r="L50" s="33">
        <f t="shared" si="3"/>
        <v>136007</v>
      </c>
      <c r="M50" s="17"/>
      <c r="N50" s="87"/>
      <c r="O50" s="118" t="s">
        <v>109</v>
      </c>
      <c r="P50" s="95" t="s">
        <v>110</v>
      </c>
      <c r="Q50" s="94"/>
      <c r="R50" s="31">
        <v>75087</v>
      </c>
      <c r="S50" s="32">
        <v>13</v>
      </c>
      <c r="T50" s="33">
        <f t="shared" si="12"/>
        <v>75100</v>
      </c>
      <c r="U50" s="34">
        <v>227284</v>
      </c>
      <c r="V50" s="34">
        <v>1985</v>
      </c>
      <c r="W50" s="31">
        <v>2609</v>
      </c>
      <c r="X50" s="33">
        <f t="shared" si="1"/>
        <v>304369</v>
      </c>
    </row>
    <row r="51" spans="1:24" s="22" customFormat="1" ht="7.5" customHeight="1" x14ac:dyDescent="0.15">
      <c r="A51" s="47"/>
      <c r="B51" s="122"/>
      <c r="C51" s="79"/>
      <c r="D51" s="95" t="s">
        <v>111</v>
      </c>
      <c r="E51" s="94"/>
      <c r="F51" s="45">
        <v>27713</v>
      </c>
      <c r="G51" s="32">
        <v>2</v>
      </c>
      <c r="H51" s="33">
        <f t="shared" si="2"/>
        <v>27715</v>
      </c>
      <c r="I51" s="45">
        <v>86537</v>
      </c>
      <c r="J51" s="45">
        <v>621</v>
      </c>
      <c r="K51" s="31">
        <v>770</v>
      </c>
      <c r="L51" s="33">
        <f t="shared" si="3"/>
        <v>114873</v>
      </c>
      <c r="M51" s="17"/>
      <c r="N51" s="87"/>
      <c r="O51" s="97"/>
      <c r="P51" s="95" t="s">
        <v>112</v>
      </c>
      <c r="Q51" s="94"/>
      <c r="R51" s="31">
        <v>10958</v>
      </c>
      <c r="S51" s="32">
        <v>3</v>
      </c>
      <c r="T51" s="33">
        <f t="shared" si="12"/>
        <v>10961</v>
      </c>
      <c r="U51" s="34">
        <v>39268</v>
      </c>
      <c r="V51" s="34">
        <v>226</v>
      </c>
      <c r="W51" s="31">
        <v>422</v>
      </c>
      <c r="X51" s="33">
        <f t="shared" ref="X51:X52" si="24">SUM(T51:V51)</f>
        <v>50455</v>
      </c>
    </row>
    <row r="52" spans="1:24" s="22" customFormat="1" ht="7.5" customHeight="1" x14ac:dyDescent="0.15">
      <c r="A52" s="47"/>
      <c r="B52" s="122"/>
      <c r="C52" s="79"/>
      <c r="D52" s="119" t="s">
        <v>10</v>
      </c>
      <c r="E52" s="120"/>
      <c r="F52" s="45">
        <f>SUM(F49:F51)</f>
        <v>187161</v>
      </c>
      <c r="G52" s="32">
        <f>SUM(G49:G51)</f>
        <v>25</v>
      </c>
      <c r="H52" s="33">
        <f t="shared" ref="H52:H98" si="25">SUM(F52:G52)</f>
        <v>187186</v>
      </c>
      <c r="I52" s="45">
        <f>SUM(I49:I51)</f>
        <v>517852</v>
      </c>
      <c r="J52" s="45">
        <f>SUM(J49:J51)</f>
        <v>3241</v>
      </c>
      <c r="K52" s="45">
        <f>SUM(K49:K51)</f>
        <v>3887</v>
      </c>
      <c r="L52" s="33">
        <f t="shared" ref="L52:L98" si="26">SUM(H52:J52)</f>
        <v>708279</v>
      </c>
      <c r="M52" s="17"/>
      <c r="N52" s="87"/>
      <c r="O52" s="98"/>
      <c r="P52" s="95" t="s">
        <v>10</v>
      </c>
      <c r="Q52" s="94"/>
      <c r="R52" s="31">
        <f>SUM(R50:R51)</f>
        <v>86045</v>
      </c>
      <c r="S52" s="32">
        <f>SUM(S50:S51)</f>
        <v>16</v>
      </c>
      <c r="T52" s="33">
        <f t="shared" si="12"/>
        <v>86061</v>
      </c>
      <c r="U52" s="34">
        <f t="shared" ref="U52:W52" si="27">SUM(U50:U51)</f>
        <v>266552</v>
      </c>
      <c r="V52" s="34">
        <f t="shared" si="27"/>
        <v>2211</v>
      </c>
      <c r="W52" s="31">
        <f t="shared" si="27"/>
        <v>3031</v>
      </c>
      <c r="X52" s="33">
        <f t="shared" si="24"/>
        <v>354824</v>
      </c>
    </row>
    <row r="53" spans="1:24" s="22" customFormat="1" ht="7.5" customHeight="1" x14ac:dyDescent="0.15">
      <c r="A53" s="47"/>
      <c r="B53" s="122"/>
      <c r="C53" s="104" t="s">
        <v>113</v>
      </c>
      <c r="D53" s="107" t="s">
        <v>114</v>
      </c>
      <c r="E53" s="76" t="s">
        <v>115</v>
      </c>
      <c r="F53" s="31">
        <v>61370</v>
      </c>
      <c r="G53" s="32">
        <v>11</v>
      </c>
      <c r="H53" s="33">
        <f t="shared" si="25"/>
        <v>61381</v>
      </c>
      <c r="I53" s="34">
        <v>218839</v>
      </c>
      <c r="J53" s="34">
        <v>1718</v>
      </c>
      <c r="K53" s="31">
        <v>5971</v>
      </c>
      <c r="L53" s="33">
        <f t="shared" si="26"/>
        <v>281938</v>
      </c>
      <c r="M53" s="17"/>
      <c r="N53" s="87"/>
      <c r="O53" s="92" t="s">
        <v>116</v>
      </c>
      <c r="P53" s="93"/>
      <c r="Q53" s="94"/>
      <c r="R53" s="31">
        <v>117604</v>
      </c>
      <c r="S53" s="32">
        <v>19</v>
      </c>
      <c r="T53" s="33">
        <f t="shared" si="12"/>
        <v>117623</v>
      </c>
      <c r="U53" s="34">
        <v>275047</v>
      </c>
      <c r="V53" s="34">
        <v>2564</v>
      </c>
      <c r="W53" s="31">
        <v>2000</v>
      </c>
      <c r="X53" s="33">
        <f t="shared" si="1"/>
        <v>395234</v>
      </c>
    </row>
    <row r="54" spans="1:24" s="22" customFormat="1" ht="7.5" customHeight="1" x14ac:dyDescent="0.15">
      <c r="A54" s="47"/>
      <c r="B54" s="122"/>
      <c r="C54" s="105"/>
      <c r="D54" s="107"/>
      <c r="E54" s="76" t="s">
        <v>117</v>
      </c>
      <c r="F54" s="31">
        <v>17701</v>
      </c>
      <c r="G54" s="32">
        <v>3</v>
      </c>
      <c r="H54" s="33">
        <f t="shared" si="25"/>
        <v>17704</v>
      </c>
      <c r="I54" s="34">
        <v>49764</v>
      </c>
      <c r="J54" s="34">
        <v>555</v>
      </c>
      <c r="K54" s="31">
        <v>2610</v>
      </c>
      <c r="L54" s="33">
        <f t="shared" si="26"/>
        <v>68023</v>
      </c>
      <c r="M54" s="17"/>
      <c r="N54" s="87"/>
      <c r="O54" s="104" t="s">
        <v>118</v>
      </c>
      <c r="P54" s="95" t="s">
        <v>119</v>
      </c>
      <c r="Q54" s="94"/>
      <c r="R54" s="31">
        <v>169807</v>
      </c>
      <c r="S54" s="32">
        <v>44</v>
      </c>
      <c r="T54" s="33">
        <f t="shared" si="12"/>
        <v>169851</v>
      </c>
      <c r="U54" s="34">
        <v>445336</v>
      </c>
      <c r="V54" s="34">
        <v>4194</v>
      </c>
      <c r="W54" s="31">
        <v>9836</v>
      </c>
      <c r="X54" s="33">
        <f t="shared" si="1"/>
        <v>619381</v>
      </c>
    </row>
    <row r="55" spans="1:24" s="22" customFormat="1" ht="7.5" customHeight="1" x14ac:dyDescent="0.15">
      <c r="A55" s="47"/>
      <c r="B55" s="122"/>
      <c r="C55" s="105"/>
      <c r="D55" s="107"/>
      <c r="E55" s="76" t="s">
        <v>10</v>
      </c>
      <c r="F55" s="45">
        <f>SUM(F53:F54)</f>
        <v>79071</v>
      </c>
      <c r="G55" s="32">
        <f>SUM(G53:G54)</f>
        <v>14</v>
      </c>
      <c r="H55" s="33">
        <f t="shared" si="25"/>
        <v>79085</v>
      </c>
      <c r="I55" s="45">
        <f>SUM(I53:I54)</f>
        <v>268603</v>
      </c>
      <c r="J55" s="45">
        <f>SUM(J53:J54)</f>
        <v>2273</v>
      </c>
      <c r="K55" s="45">
        <f>SUM(K53:K54)</f>
        <v>8581</v>
      </c>
      <c r="L55" s="33">
        <f t="shared" si="26"/>
        <v>349961</v>
      </c>
      <c r="M55" s="17"/>
      <c r="N55" s="87"/>
      <c r="O55" s="106"/>
      <c r="P55" s="95" t="s">
        <v>120</v>
      </c>
      <c r="Q55" s="94"/>
      <c r="R55" s="31">
        <v>121850</v>
      </c>
      <c r="S55" s="32">
        <v>34</v>
      </c>
      <c r="T55" s="33">
        <f t="shared" si="12"/>
        <v>121884</v>
      </c>
      <c r="U55" s="34">
        <v>352812</v>
      </c>
      <c r="V55" s="34">
        <v>2566</v>
      </c>
      <c r="W55" s="31">
        <v>2780</v>
      </c>
      <c r="X55" s="33">
        <f t="shared" si="1"/>
        <v>477262</v>
      </c>
    </row>
    <row r="56" spans="1:24" s="22" customFormat="1" ht="7.5" customHeight="1" x14ac:dyDescent="0.15">
      <c r="A56" s="47"/>
      <c r="B56" s="122"/>
      <c r="C56" s="105"/>
      <c r="D56" s="80" t="s">
        <v>121</v>
      </c>
      <c r="E56" s="76" t="s">
        <v>121</v>
      </c>
      <c r="F56" s="31">
        <v>43523</v>
      </c>
      <c r="G56" s="32">
        <v>6</v>
      </c>
      <c r="H56" s="33">
        <f t="shared" si="25"/>
        <v>43529</v>
      </c>
      <c r="I56" s="34">
        <v>160494</v>
      </c>
      <c r="J56" s="34">
        <v>1180</v>
      </c>
      <c r="K56" s="31">
        <v>4057</v>
      </c>
      <c r="L56" s="33">
        <f t="shared" si="26"/>
        <v>205203</v>
      </c>
      <c r="M56" s="17"/>
      <c r="N56" s="88"/>
      <c r="O56" s="83" t="s">
        <v>37</v>
      </c>
      <c r="P56" s="84"/>
      <c r="Q56" s="85"/>
      <c r="R56" s="39">
        <f>SUM(R43:R46,R52:R55,R49)</f>
        <v>1086955</v>
      </c>
      <c r="S56" s="40">
        <f>SUM(S43:S46,S52:S55,S49)</f>
        <v>219</v>
      </c>
      <c r="T56" s="41">
        <f t="shared" si="12"/>
        <v>1087174</v>
      </c>
      <c r="U56" s="39">
        <f t="shared" ref="U56:W56" si="28">SUM(U43:U46,U52:U55,U49)</f>
        <v>2908868</v>
      </c>
      <c r="V56" s="39">
        <f t="shared" si="28"/>
        <v>27972</v>
      </c>
      <c r="W56" s="39">
        <f t="shared" si="28"/>
        <v>55491</v>
      </c>
      <c r="X56" s="41">
        <f t="shared" si="1"/>
        <v>4024014</v>
      </c>
    </row>
    <row r="57" spans="1:24" s="22" customFormat="1" ht="7.5" customHeight="1" x14ac:dyDescent="0.15">
      <c r="A57" s="47"/>
      <c r="B57" s="122"/>
      <c r="C57" s="105"/>
      <c r="D57" s="81"/>
      <c r="E57" s="76" t="s">
        <v>122</v>
      </c>
      <c r="F57" s="31">
        <v>10836</v>
      </c>
      <c r="G57" s="32">
        <v>3</v>
      </c>
      <c r="H57" s="33">
        <f t="shared" si="25"/>
        <v>10839</v>
      </c>
      <c r="I57" s="34">
        <v>38505</v>
      </c>
      <c r="J57" s="34">
        <v>369</v>
      </c>
      <c r="K57" s="31">
        <v>1488</v>
      </c>
      <c r="L57" s="33">
        <f t="shared" si="26"/>
        <v>49713</v>
      </c>
      <c r="M57" s="17"/>
      <c r="N57" s="86" t="s">
        <v>123</v>
      </c>
      <c r="O57" s="89" t="s">
        <v>124</v>
      </c>
      <c r="P57" s="90"/>
      <c r="Q57" s="91"/>
      <c r="R57" s="31">
        <v>74379</v>
      </c>
      <c r="S57" s="32">
        <v>4</v>
      </c>
      <c r="T57" s="33">
        <f t="shared" si="12"/>
        <v>74383</v>
      </c>
      <c r="U57" s="34">
        <v>166345</v>
      </c>
      <c r="V57" s="34">
        <v>949</v>
      </c>
      <c r="W57" s="31">
        <v>1107</v>
      </c>
      <c r="X57" s="33">
        <f t="shared" si="1"/>
        <v>241677</v>
      </c>
    </row>
    <row r="58" spans="1:24" s="22" customFormat="1" ht="7.5" customHeight="1" x14ac:dyDescent="0.15">
      <c r="A58" s="47"/>
      <c r="B58" s="122"/>
      <c r="C58" s="105"/>
      <c r="D58" s="82"/>
      <c r="E58" s="76" t="s">
        <v>10</v>
      </c>
      <c r="F58" s="45">
        <f>SUM(F56:F57)</f>
        <v>54359</v>
      </c>
      <c r="G58" s="32">
        <f>SUM(G56:G57)</f>
        <v>9</v>
      </c>
      <c r="H58" s="33">
        <f t="shared" si="25"/>
        <v>54368</v>
      </c>
      <c r="I58" s="45">
        <f>SUM(I56:I57)</f>
        <v>198999</v>
      </c>
      <c r="J58" s="45">
        <f>SUM(J56:J57)</f>
        <v>1549</v>
      </c>
      <c r="K58" s="45">
        <f>SUM(K56:K57)</f>
        <v>5545</v>
      </c>
      <c r="L58" s="33">
        <f t="shared" si="26"/>
        <v>254916</v>
      </c>
      <c r="M58" s="17"/>
      <c r="N58" s="87"/>
      <c r="O58" s="115" t="s">
        <v>125</v>
      </c>
      <c r="P58" s="95" t="s">
        <v>126</v>
      </c>
      <c r="Q58" s="94"/>
      <c r="R58" s="31">
        <v>64597</v>
      </c>
      <c r="S58" s="32">
        <v>3</v>
      </c>
      <c r="T58" s="33">
        <f t="shared" si="12"/>
        <v>64600</v>
      </c>
      <c r="U58" s="34">
        <v>140772</v>
      </c>
      <c r="V58" s="34">
        <v>1195</v>
      </c>
      <c r="W58" s="31">
        <v>1148</v>
      </c>
      <c r="X58" s="33">
        <f t="shared" si="1"/>
        <v>206567</v>
      </c>
    </row>
    <row r="59" spans="1:24" ht="7.5" customHeight="1" x14ac:dyDescent="0.15">
      <c r="A59" s="47"/>
      <c r="B59" s="122"/>
      <c r="C59" s="105"/>
      <c r="D59" s="107" t="s">
        <v>127</v>
      </c>
      <c r="E59" s="76" t="s">
        <v>128</v>
      </c>
      <c r="F59" s="31">
        <v>55032</v>
      </c>
      <c r="G59" s="32">
        <v>18</v>
      </c>
      <c r="H59" s="33">
        <f t="shared" si="25"/>
        <v>55050</v>
      </c>
      <c r="I59" s="34">
        <v>188989</v>
      </c>
      <c r="J59" s="34">
        <v>1226</v>
      </c>
      <c r="K59" s="31">
        <v>5437</v>
      </c>
      <c r="L59" s="33">
        <f t="shared" si="26"/>
        <v>245265</v>
      </c>
      <c r="M59" s="17"/>
      <c r="N59" s="87"/>
      <c r="O59" s="105"/>
      <c r="P59" s="95" t="s">
        <v>129</v>
      </c>
      <c r="Q59" s="94"/>
      <c r="R59" s="36">
        <v>23765</v>
      </c>
      <c r="S59" s="37">
        <v>0</v>
      </c>
      <c r="T59" s="33">
        <f>SUM(R59:S59)</f>
        <v>23765</v>
      </c>
      <c r="U59" s="38">
        <v>59458</v>
      </c>
      <c r="V59" s="38">
        <v>396</v>
      </c>
      <c r="W59" s="36">
        <v>393</v>
      </c>
      <c r="X59" s="44">
        <f>SUM(T59:V59)</f>
        <v>83619</v>
      </c>
    </row>
    <row r="60" spans="1:24" ht="7.5" customHeight="1" x14ac:dyDescent="0.15">
      <c r="A60" s="47"/>
      <c r="B60" s="122"/>
      <c r="C60" s="105"/>
      <c r="D60" s="107"/>
      <c r="E60" s="76" t="s">
        <v>130</v>
      </c>
      <c r="F60" s="31">
        <v>24908</v>
      </c>
      <c r="G60" s="32">
        <v>6</v>
      </c>
      <c r="H60" s="33">
        <f t="shared" si="25"/>
        <v>24914</v>
      </c>
      <c r="I60" s="34">
        <v>97192</v>
      </c>
      <c r="J60" s="34">
        <v>458</v>
      </c>
      <c r="K60" s="31">
        <v>1536</v>
      </c>
      <c r="L60" s="33">
        <f t="shared" si="26"/>
        <v>122564</v>
      </c>
      <c r="M60" s="17"/>
      <c r="N60" s="87"/>
      <c r="O60" s="106"/>
      <c r="P60" s="95" t="s">
        <v>10</v>
      </c>
      <c r="Q60" s="94"/>
      <c r="R60" s="36">
        <f>SUM(R58:R59)</f>
        <v>88362</v>
      </c>
      <c r="S60" s="37">
        <f>SUM(S58:S59)</f>
        <v>3</v>
      </c>
      <c r="T60" s="33">
        <f>SUM(R60:S60)</f>
        <v>88365</v>
      </c>
      <c r="U60" s="38">
        <f t="shared" ref="U60:W60" si="29">SUM(U58:U59)</f>
        <v>200230</v>
      </c>
      <c r="V60" s="38">
        <f t="shared" si="29"/>
        <v>1591</v>
      </c>
      <c r="W60" s="36">
        <f t="shared" si="29"/>
        <v>1541</v>
      </c>
      <c r="X60" s="44">
        <f>SUM(T60:V60)</f>
        <v>290186</v>
      </c>
    </row>
    <row r="61" spans="1:24" ht="7.5" customHeight="1" x14ac:dyDescent="0.15">
      <c r="A61" s="47"/>
      <c r="B61" s="122"/>
      <c r="C61" s="105"/>
      <c r="D61" s="107"/>
      <c r="E61" s="76" t="s">
        <v>10</v>
      </c>
      <c r="F61" s="45">
        <f>SUM(F59:F60)</f>
        <v>79940</v>
      </c>
      <c r="G61" s="32">
        <f>SUM(G59:G60)</f>
        <v>24</v>
      </c>
      <c r="H61" s="33">
        <f t="shared" si="25"/>
        <v>79964</v>
      </c>
      <c r="I61" s="31">
        <f>SUM(I59:I60)</f>
        <v>286181</v>
      </c>
      <c r="J61" s="31">
        <f>SUM(J59:J60)</f>
        <v>1684</v>
      </c>
      <c r="K61" s="31">
        <f>SUM(K59:K60)</f>
        <v>6973</v>
      </c>
      <c r="L61" s="33">
        <f t="shared" si="26"/>
        <v>367829</v>
      </c>
      <c r="M61" s="17"/>
      <c r="N61" s="87"/>
      <c r="O61" s="104" t="s">
        <v>131</v>
      </c>
      <c r="P61" s="95" t="s">
        <v>132</v>
      </c>
      <c r="Q61" s="94"/>
      <c r="R61" s="36">
        <v>137499</v>
      </c>
      <c r="S61" s="37">
        <v>38</v>
      </c>
      <c r="T61" s="33">
        <f>SUM(R61:S61)</f>
        <v>137537</v>
      </c>
      <c r="U61" s="38">
        <v>342846</v>
      </c>
      <c r="V61" s="38">
        <v>2424</v>
      </c>
      <c r="W61" s="36">
        <v>3470</v>
      </c>
      <c r="X61" s="44">
        <f>SUM(T61:V61)</f>
        <v>482807</v>
      </c>
    </row>
    <row r="62" spans="1:24" ht="7.5" customHeight="1" x14ac:dyDescent="0.15">
      <c r="A62" s="47"/>
      <c r="B62" s="122"/>
      <c r="C62" s="106"/>
      <c r="D62" s="99" t="s">
        <v>133</v>
      </c>
      <c r="E62" s="100"/>
      <c r="F62" s="31">
        <v>98593</v>
      </c>
      <c r="G62" s="32">
        <v>16</v>
      </c>
      <c r="H62" s="33">
        <f t="shared" si="25"/>
        <v>98609</v>
      </c>
      <c r="I62" s="34">
        <v>301939</v>
      </c>
      <c r="J62" s="34">
        <v>1578</v>
      </c>
      <c r="K62" s="31">
        <v>2615</v>
      </c>
      <c r="L62" s="33">
        <f t="shared" si="26"/>
        <v>402126</v>
      </c>
      <c r="M62" s="17"/>
      <c r="N62" s="87"/>
      <c r="O62" s="105"/>
      <c r="P62" s="95" t="s">
        <v>134</v>
      </c>
      <c r="Q62" s="94"/>
      <c r="R62" s="36">
        <v>57043</v>
      </c>
      <c r="S62" s="37">
        <v>12</v>
      </c>
      <c r="T62" s="33">
        <f>SUM(R62:S62)</f>
        <v>57055</v>
      </c>
      <c r="U62" s="38">
        <v>187270</v>
      </c>
      <c r="V62" s="38">
        <v>892</v>
      </c>
      <c r="W62" s="36">
        <v>1238</v>
      </c>
      <c r="X62" s="44">
        <f>SUM(T62:V62)</f>
        <v>245217</v>
      </c>
    </row>
    <row r="63" spans="1:24" ht="7.5" customHeight="1" x14ac:dyDescent="0.15">
      <c r="A63" s="47"/>
      <c r="B63" s="122"/>
      <c r="C63" s="104" t="s">
        <v>135</v>
      </c>
      <c r="D63" s="96" t="s">
        <v>136</v>
      </c>
      <c r="E63" s="75" t="s">
        <v>137</v>
      </c>
      <c r="F63" s="31">
        <v>95637</v>
      </c>
      <c r="G63" s="32">
        <v>14</v>
      </c>
      <c r="H63" s="33">
        <f t="shared" si="25"/>
        <v>95651</v>
      </c>
      <c r="I63" s="34">
        <v>268946</v>
      </c>
      <c r="J63" s="34">
        <v>1606</v>
      </c>
      <c r="K63" s="31">
        <v>4859</v>
      </c>
      <c r="L63" s="33">
        <f t="shared" si="26"/>
        <v>366203</v>
      </c>
      <c r="M63" s="17"/>
      <c r="N63" s="87"/>
      <c r="O63" s="106"/>
      <c r="P63" s="95" t="s">
        <v>10</v>
      </c>
      <c r="Q63" s="94"/>
      <c r="R63" s="31">
        <f>SUM(R61:R62)</f>
        <v>194542</v>
      </c>
      <c r="S63" s="32">
        <f>SUM(S61:S62)</f>
        <v>50</v>
      </c>
      <c r="T63" s="33">
        <f t="shared" si="12"/>
        <v>194592</v>
      </c>
      <c r="U63" s="34">
        <f t="shared" ref="U63:W63" si="30">SUM(U61:U62)</f>
        <v>530116</v>
      </c>
      <c r="V63" s="34">
        <f t="shared" si="30"/>
        <v>3316</v>
      </c>
      <c r="W63" s="31">
        <f t="shared" si="30"/>
        <v>4708</v>
      </c>
      <c r="X63" s="33">
        <f t="shared" si="1"/>
        <v>728024</v>
      </c>
    </row>
    <row r="64" spans="1:24" ht="7.5" customHeight="1" x14ac:dyDescent="0.15">
      <c r="A64" s="47"/>
      <c r="B64" s="122"/>
      <c r="C64" s="105"/>
      <c r="D64" s="110"/>
      <c r="E64" s="75" t="s">
        <v>138</v>
      </c>
      <c r="F64" s="31">
        <v>32362</v>
      </c>
      <c r="G64" s="32">
        <v>1</v>
      </c>
      <c r="H64" s="33">
        <f t="shared" si="25"/>
        <v>32363</v>
      </c>
      <c r="I64" s="34">
        <v>68443</v>
      </c>
      <c r="J64" s="34">
        <v>395</v>
      </c>
      <c r="K64" s="31">
        <v>1207</v>
      </c>
      <c r="L64" s="33">
        <f t="shared" si="26"/>
        <v>101201</v>
      </c>
      <c r="M64" s="17"/>
      <c r="N64" s="87"/>
      <c r="O64" s="104" t="s">
        <v>139</v>
      </c>
      <c r="P64" s="95" t="s">
        <v>123</v>
      </c>
      <c r="Q64" s="94"/>
      <c r="R64" s="31">
        <v>124114</v>
      </c>
      <c r="S64" s="32">
        <v>23</v>
      </c>
      <c r="T64" s="33">
        <f t="shared" si="12"/>
        <v>124137</v>
      </c>
      <c r="U64" s="34">
        <v>394362</v>
      </c>
      <c r="V64" s="34">
        <v>2420</v>
      </c>
      <c r="W64" s="31">
        <v>5567</v>
      </c>
      <c r="X64" s="44">
        <f t="shared" si="1"/>
        <v>520919</v>
      </c>
    </row>
    <row r="65" spans="1:24" ht="7.5" customHeight="1" x14ac:dyDescent="0.15">
      <c r="A65" s="47"/>
      <c r="B65" s="122"/>
      <c r="C65" s="105"/>
      <c r="D65" s="110"/>
      <c r="E65" s="76" t="s">
        <v>10</v>
      </c>
      <c r="F65" s="45">
        <f>SUM(F63:F64)</f>
        <v>127999</v>
      </c>
      <c r="G65" s="32">
        <f>SUM(G63:G64)</f>
        <v>15</v>
      </c>
      <c r="H65" s="33">
        <f t="shared" si="25"/>
        <v>128014</v>
      </c>
      <c r="I65" s="31">
        <f>SUM(I63:I64)</f>
        <v>337389</v>
      </c>
      <c r="J65" s="31">
        <f>SUM(J63:J64)</f>
        <v>2001</v>
      </c>
      <c r="K65" s="31">
        <f>SUM(K63:K64)</f>
        <v>6066</v>
      </c>
      <c r="L65" s="33">
        <f t="shared" si="26"/>
        <v>467404</v>
      </c>
      <c r="M65" s="17"/>
      <c r="N65" s="87"/>
      <c r="O65" s="106"/>
      <c r="P65" s="95" t="s">
        <v>140</v>
      </c>
      <c r="Q65" s="94"/>
      <c r="R65" s="31">
        <v>75795</v>
      </c>
      <c r="S65" s="32">
        <v>14</v>
      </c>
      <c r="T65" s="33">
        <f t="shared" si="12"/>
        <v>75809</v>
      </c>
      <c r="U65" s="34">
        <v>227940</v>
      </c>
      <c r="V65" s="34">
        <v>1215</v>
      </c>
      <c r="W65" s="31">
        <v>1762</v>
      </c>
      <c r="X65" s="33">
        <f t="shared" si="1"/>
        <v>304964</v>
      </c>
    </row>
    <row r="66" spans="1:24" ht="7.5" customHeight="1" x14ac:dyDescent="0.15">
      <c r="A66" s="47"/>
      <c r="B66" s="122"/>
      <c r="C66" s="105"/>
      <c r="D66" s="96" t="s">
        <v>141</v>
      </c>
      <c r="E66" s="76" t="s">
        <v>142</v>
      </c>
      <c r="F66" s="31">
        <v>23189</v>
      </c>
      <c r="G66" s="32">
        <v>2</v>
      </c>
      <c r="H66" s="33">
        <f t="shared" ref="H66:H72" si="31">SUM(F66:G66)</f>
        <v>23191</v>
      </c>
      <c r="I66" s="34">
        <v>82372</v>
      </c>
      <c r="J66" s="34">
        <v>499</v>
      </c>
      <c r="K66" s="31">
        <v>1993</v>
      </c>
      <c r="L66" s="33">
        <f t="shared" ref="L66:L72" si="32">SUM(H66:J66)</f>
        <v>106062</v>
      </c>
      <c r="M66" s="17"/>
      <c r="N66" s="87"/>
      <c r="O66" s="104" t="s">
        <v>143</v>
      </c>
      <c r="P66" s="95" t="s">
        <v>144</v>
      </c>
      <c r="Q66" s="94"/>
      <c r="R66" s="31">
        <v>107835</v>
      </c>
      <c r="S66" s="32">
        <v>10</v>
      </c>
      <c r="T66" s="33">
        <f t="shared" si="12"/>
        <v>107845</v>
      </c>
      <c r="U66" s="34">
        <v>298109</v>
      </c>
      <c r="V66" s="34">
        <v>1628</v>
      </c>
      <c r="W66" s="31">
        <v>2051</v>
      </c>
      <c r="X66" s="33">
        <f t="shared" si="1"/>
        <v>407582</v>
      </c>
    </row>
    <row r="67" spans="1:24" ht="7.5" customHeight="1" x14ac:dyDescent="0.15">
      <c r="A67" s="47"/>
      <c r="B67" s="122"/>
      <c r="C67" s="105"/>
      <c r="D67" s="97"/>
      <c r="E67" s="76" t="s">
        <v>145</v>
      </c>
      <c r="F67" s="31">
        <v>9981</v>
      </c>
      <c r="G67" s="32">
        <v>0</v>
      </c>
      <c r="H67" s="33">
        <f t="shared" si="31"/>
        <v>9981</v>
      </c>
      <c r="I67" s="34">
        <v>25453</v>
      </c>
      <c r="J67" s="34">
        <v>223</v>
      </c>
      <c r="K67" s="31">
        <v>1622</v>
      </c>
      <c r="L67" s="33">
        <f t="shared" si="32"/>
        <v>35657</v>
      </c>
      <c r="M67" s="17"/>
      <c r="N67" s="87"/>
      <c r="O67" s="105"/>
      <c r="P67" s="95" t="s">
        <v>146</v>
      </c>
      <c r="Q67" s="94"/>
      <c r="R67" s="36">
        <v>20637</v>
      </c>
      <c r="S67" s="37">
        <v>0</v>
      </c>
      <c r="T67" s="33">
        <f t="shared" si="12"/>
        <v>20637</v>
      </c>
      <c r="U67" s="38">
        <v>66832</v>
      </c>
      <c r="V67" s="38">
        <v>373</v>
      </c>
      <c r="W67" s="36">
        <v>558</v>
      </c>
      <c r="X67" s="33">
        <f t="shared" si="1"/>
        <v>87842</v>
      </c>
    </row>
    <row r="68" spans="1:24" ht="7.5" customHeight="1" x14ac:dyDescent="0.15">
      <c r="A68" s="47"/>
      <c r="B68" s="122"/>
      <c r="C68" s="105"/>
      <c r="D68" s="97"/>
      <c r="E68" s="76" t="s">
        <v>147</v>
      </c>
      <c r="F68" s="31">
        <v>14829</v>
      </c>
      <c r="G68" s="32">
        <v>0</v>
      </c>
      <c r="H68" s="33">
        <f t="shared" si="31"/>
        <v>14829</v>
      </c>
      <c r="I68" s="34">
        <v>49319</v>
      </c>
      <c r="J68" s="34">
        <v>424</v>
      </c>
      <c r="K68" s="31">
        <v>1999</v>
      </c>
      <c r="L68" s="33">
        <f t="shared" si="32"/>
        <v>64572</v>
      </c>
      <c r="M68" s="17"/>
      <c r="N68" s="87"/>
      <c r="O68" s="106"/>
      <c r="P68" s="95" t="s">
        <v>10</v>
      </c>
      <c r="Q68" s="94"/>
      <c r="R68" s="31">
        <f>SUM(R66:R67)</f>
        <v>128472</v>
      </c>
      <c r="S68" s="32">
        <f>SUM(S66:S67)</f>
        <v>10</v>
      </c>
      <c r="T68" s="33">
        <f t="shared" si="12"/>
        <v>128482</v>
      </c>
      <c r="U68" s="34">
        <f>SUM(U66:U67)</f>
        <v>364941</v>
      </c>
      <c r="V68" s="34">
        <f>SUM(V66:V67)</f>
        <v>2001</v>
      </c>
      <c r="W68" s="31">
        <f>SUM(W66:W67)</f>
        <v>2609</v>
      </c>
      <c r="X68" s="33">
        <f t="shared" si="1"/>
        <v>495424</v>
      </c>
    </row>
    <row r="69" spans="1:24" ht="7.5" customHeight="1" x14ac:dyDescent="0.15">
      <c r="A69" s="47"/>
      <c r="B69" s="122"/>
      <c r="C69" s="105"/>
      <c r="D69" s="98"/>
      <c r="E69" s="76" t="s">
        <v>10</v>
      </c>
      <c r="F69" s="45">
        <f>SUM(F66:F68)</f>
        <v>47999</v>
      </c>
      <c r="G69" s="32">
        <f>SUM(G66:G68)</f>
        <v>2</v>
      </c>
      <c r="H69" s="33">
        <f t="shared" si="31"/>
        <v>48001</v>
      </c>
      <c r="I69" s="31">
        <f t="shared" ref="I69:K69" si="33">SUM(I66:I68)</f>
        <v>157144</v>
      </c>
      <c r="J69" s="31">
        <f t="shared" si="33"/>
        <v>1146</v>
      </c>
      <c r="K69" s="31">
        <f t="shared" si="33"/>
        <v>5614</v>
      </c>
      <c r="L69" s="33">
        <f t="shared" si="32"/>
        <v>206291</v>
      </c>
      <c r="M69" s="17"/>
      <c r="N69" s="88"/>
      <c r="O69" s="83" t="s">
        <v>37</v>
      </c>
      <c r="P69" s="84"/>
      <c r="Q69" s="85"/>
      <c r="R69" s="39">
        <f>SUM(R57,R63:R65,R68,R60)</f>
        <v>685664</v>
      </c>
      <c r="S69" s="40">
        <f>SUM(S57,S63:S65,S68,S60)</f>
        <v>104</v>
      </c>
      <c r="T69" s="41">
        <f t="shared" si="12"/>
        <v>685768</v>
      </c>
      <c r="U69" s="39">
        <f t="shared" ref="U69:W69" si="34">SUM(U57,U63:U65,U68,U60)</f>
        <v>1883934</v>
      </c>
      <c r="V69" s="39">
        <f t="shared" si="34"/>
        <v>11492</v>
      </c>
      <c r="W69" s="39">
        <f t="shared" si="34"/>
        <v>17294</v>
      </c>
      <c r="X69" s="41">
        <f t="shared" si="1"/>
        <v>2581194</v>
      </c>
    </row>
    <row r="70" spans="1:24" ht="7.5" customHeight="1" x14ac:dyDescent="0.15">
      <c r="A70" s="47"/>
      <c r="B70" s="122"/>
      <c r="C70" s="105"/>
      <c r="D70" s="80" t="s">
        <v>148</v>
      </c>
      <c r="E70" s="76" t="s">
        <v>211</v>
      </c>
      <c r="F70" s="31">
        <v>77016</v>
      </c>
      <c r="G70" s="32">
        <v>7</v>
      </c>
      <c r="H70" s="33">
        <f t="shared" si="31"/>
        <v>77023</v>
      </c>
      <c r="I70" s="34">
        <v>175234</v>
      </c>
      <c r="J70" s="34">
        <v>1050</v>
      </c>
      <c r="K70" s="31">
        <v>1310</v>
      </c>
      <c r="L70" s="33">
        <f t="shared" si="32"/>
        <v>253307</v>
      </c>
      <c r="M70" s="17"/>
      <c r="N70" s="86" t="s">
        <v>150</v>
      </c>
      <c r="O70" s="89" t="s">
        <v>151</v>
      </c>
      <c r="P70" s="90"/>
      <c r="Q70" s="91"/>
      <c r="R70" s="36">
        <v>89799</v>
      </c>
      <c r="S70" s="37">
        <v>15</v>
      </c>
      <c r="T70" s="44">
        <f t="shared" si="12"/>
        <v>89814</v>
      </c>
      <c r="U70" s="38">
        <v>209461</v>
      </c>
      <c r="V70" s="38">
        <v>1086</v>
      </c>
      <c r="W70" s="36">
        <v>1682</v>
      </c>
      <c r="X70" s="44">
        <f t="shared" si="1"/>
        <v>300361</v>
      </c>
    </row>
    <row r="71" spans="1:24" ht="7.5" customHeight="1" x14ac:dyDescent="0.15">
      <c r="A71" s="47"/>
      <c r="B71" s="122"/>
      <c r="C71" s="105"/>
      <c r="D71" s="81"/>
      <c r="E71" s="76" t="s">
        <v>152</v>
      </c>
      <c r="F71" s="31">
        <v>19879</v>
      </c>
      <c r="G71" s="32">
        <v>0</v>
      </c>
      <c r="H71" s="33">
        <f t="shared" si="31"/>
        <v>19879</v>
      </c>
      <c r="I71" s="34">
        <v>57665</v>
      </c>
      <c r="J71" s="34">
        <v>329</v>
      </c>
      <c r="K71" s="31">
        <v>677</v>
      </c>
      <c r="L71" s="33">
        <f t="shared" si="32"/>
        <v>77873</v>
      </c>
      <c r="M71" s="11"/>
      <c r="N71" s="87"/>
      <c r="O71" s="115" t="s">
        <v>153</v>
      </c>
      <c r="P71" s="95" t="s">
        <v>154</v>
      </c>
      <c r="Q71" s="94"/>
      <c r="R71" s="31">
        <v>70903</v>
      </c>
      <c r="S71" s="32">
        <v>17</v>
      </c>
      <c r="T71" s="33">
        <f t="shared" si="12"/>
        <v>70920</v>
      </c>
      <c r="U71" s="34">
        <v>173060</v>
      </c>
      <c r="V71" s="34">
        <v>1127</v>
      </c>
      <c r="W71" s="31">
        <v>1433</v>
      </c>
      <c r="X71" s="33">
        <f t="shared" si="1"/>
        <v>245107</v>
      </c>
    </row>
    <row r="72" spans="1:24" ht="7.5" customHeight="1" x14ac:dyDescent="0.15">
      <c r="A72" s="47"/>
      <c r="B72" s="122"/>
      <c r="C72" s="105"/>
      <c r="D72" s="82"/>
      <c r="E72" s="76" t="s">
        <v>10</v>
      </c>
      <c r="F72" s="45">
        <f>SUM(F70:F71)</f>
        <v>96895</v>
      </c>
      <c r="G72" s="32">
        <f>SUM(G70:G71)</f>
        <v>7</v>
      </c>
      <c r="H72" s="33">
        <f t="shared" si="31"/>
        <v>96902</v>
      </c>
      <c r="I72" s="31">
        <f>SUM(I70:I71)</f>
        <v>232899</v>
      </c>
      <c r="J72" s="31">
        <f>SUM(J70:J71)</f>
        <v>1379</v>
      </c>
      <c r="K72" s="31">
        <f>SUM(K70:K71)</f>
        <v>1987</v>
      </c>
      <c r="L72" s="33">
        <f t="shared" si="32"/>
        <v>331180</v>
      </c>
      <c r="M72" s="11"/>
      <c r="N72" s="87"/>
      <c r="O72" s="105"/>
      <c r="P72" s="95" t="s">
        <v>155</v>
      </c>
      <c r="Q72" s="94"/>
      <c r="R72" s="36">
        <v>28974</v>
      </c>
      <c r="S72" s="37">
        <v>10</v>
      </c>
      <c r="T72" s="33">
        <f t="shared" si="12"/>
        <v>28984</v>
      </c>
      <c r="U72" s="38">
        <v>103838</v>
      </c>
      <c r="V72" s="38">
        <v>670</v>
      </c>
      <c r="W72" s="36">
        <v>1208</v>
      </c>
      <c r="X72" s="44">
        <f t="shared" ref="X72:X73" si="35">SUM(T72:V72)</f>
        <v>133492</v>
      </c>
    </row>
    <row r="73" spans="1:24" ht="7.5" customHeight="1" x14ac:dyDescent="0.15">
      <c r="A73" s="47"/>
      <c r="B73" s="122"/>
      <c r="C73" s="105"/>
      <c r="D73" s="96" t="s">
        <v>156</v>
      </c>
      <c r="E73" s="76" t="s">
        <v>156</v>
      </c>
      <c r="F73" s="31">
        <v>13446</v>
      </c>
      <c r="G73" s="32">
        <v>1</v>
      </c>
      <c r="H73" s="33">
        <f t="shared" si="25"/>
        <v>13447</v>
      </c>
      <c r="I73" s="34">
        <v>50930</v>
      </c>
      <c r="J73" s="34">
        <v>280</v>
      </c>
      <c r="K73" s="31">
        <v>870</v>
      </c>
      <c r="L73" s="33">
        <f t="shared" si="26"/>
        <v>64657</v>
      </c>
      <c r="M73" s="11"/>
      <c r="N73" s="87"/>
      <c r="O73" s="106"/>
      <c r="P73" s="95" t="s">
        <v>10</v>
      </c>
      <c r="Q73" s="94"/>
      <c r="R73" s="36">
        <f>SUM(R71:R72)</f>
        <v>99877</v>
      </c>
      <c r="S73" s="37">
        <f>SUM(S71:S72)</f>
        <v>27</v>
      </c>
      <c r="T73" s="33">
        <f t="shared" si="12"/>
        <v>99904</v>
      </c>
      <c r="U73" s="38">
        <f t="shared" ref="U73:W73" si="36">SUM(U71:U72)</f>
        <v>276898</v>
      </c>
      <c r="V73" s="38">
        <f t="shared" si="36"/>
        <v>1797</v>
      </c>
      <c r="W73" s="36">
        <f t="shared" si="36"/>
        <v>2641</v>
      </c>
      <c r="X73" s="44">
        <f t="shared" si="35"/>
        <v>378599</v>
      </c>
    </row>
    <row r="74" spans="1:24" ht="7.5" customHeight="1" x14ac:dyDescent="0.15">
      <c r="A74" s="47"/>
      <c r="B74" s="122"/>
      <c r="C74" s="105"/>
      <c r="D74" s="97"/>
      <c r="E74" s="76" t="s">
        <v>157</v>
      </c>
      <c r="F74" s="31">
        <v>16951</v>
      </c>
      <c r="G74" s="32">
        <v>1</v>
      </c>
      <c r="H74" s="33">
        <f t="shared" si="25"/>
        <v>16952</v>
      </c>
      <c r="I74" s="34">
        <v>61901</v>
      </c>
      <c r="J74" s="34">
        <v>420</v>
      </c>
      <c r="K74" s="31">
        <v>1645</v>
      </c>
      <c r="L74" s="33">
        <f t="shared" si="26"/>
        <v>79273</v>
      </c>
      <c r="M74" s="11"/>
      <c r="N74" s="87"/>
      <c r="O74" s="92" t="s">
        <v>158</v>
      </c>
      <c r="P74" s="93"/>
      <c r="Q74" s="94"/>
      <c r="R74" s="31">
        <v>150412</v>
      </c>
      <c r="S74" s="32">
        <v>21</v>
      </c>
      <c r="T74" s="33">
        <f t="shared" si="12"/>
        <v>150433</v>
      </c>
      <c r="U74" s="34">
        <v>367505</v>
      </c>
      <c r="V74" s="34">
        <v>2693</v>
      </c>
      <c r="W74" s="31">
        <v>3387</v>
      </c>
      <c r="X74" s="33">
        <f t="shared" si="1"/>
        <v>520631</v>
      </c>
    </row>
    <row r="75" spans="1:24" ht="7.5" customHeight="1" x14ac:dyDescent="0.15">
      <c r="A75" s="47"/>
      <c r="B75" s="122"/>
      <c r="C75" s="105"/>
      <c r="D75" s="97"/>
      <c r="E75" s="76" t="s">
        <v>159</v>
      </c>
      <c r="F75" s="50">
        <v>12562</v>
      </c>
      <c r="G75" s="51">
        <v>3</v>
      </c>
      <c r="H75" s="33">
        <f t="shared" si="25"/>
        <v>12565</v>
      </c>
      <c r="I75" s="53">
        <v>40667</v>
      </c>
      <c r="J75" s="53">
        <v>410</v>
      </c>
      <c r="K75" s="50">
        <v>1772</v>
      </c>
      <c r="L75" s="33">
        <f t="shared" si="26"/>
        <v>53642</v>
      </c>
      <c r="M75" s="11"/>
      <c r="N75" s="87"/>
      <c r="O75" s="92" t="s">
        <v>160</v>
      </c>
      <c r="P75" s="93"/>
      <c r="Q75" s="94"/>
      <c r="R75" s="31">
        <v>97536</v>
      </c>
      <c r="S75" s="32">
        <v>26</v>
      </c>
      <c r="T75" s="33">
        <f t="shared" si="12"/>
        <v>97562</v>
      </c>
      <c r="U75" s="34">
        <v>203563</v>
      </c>
      <c r="V75" s="34">
        <v>1191</v>
      </c>
      <c r="W75" s="31">
        <v>1511</v>
      </c>
      <c r="X75" s="33">
        <f t="shared" si="1"/>
        <v>302316</v>
      </c>
    </row>
    <row r="76" spans="1:24" ht="7.5" customHeight="1" x14ac:dyDescent="0.15">
      <c r="A76" s="47"/>
      <c r="B76" s="122"/>
      <c r="C76" s="106"/>
      <c r="D76" s="98"/>
      <c r="E76" s="76" t="s">
        <v>10</v>
      </c>
      <c r="F76" s="45">
        <f>SUM(F73:F75)</f>
        <v>42959</v>
      </c>
      <c r="G76" s="32">
        <f>SUM(G73:G75)</f>
        <v>5</v>
      </c>
      <c r="H76" s="33">
        <f t="shared" si="25"/>
        <v>42964</v>
      </c>
      <c r="I76" s="31">
        <f t="shared" ref="I76:K76" si="37">SUM(I73:I75)</f>
        <v>153498</v>
      </c>
      <c r="J76" s="31">
        <f t="shared" si="37"/>
        <v>1110</v>
      </c>
      <c r="K76" s="31">
        <f t="shared" si="37"/>
        <v>4287</v>
      </c>
      <c r="L76" s="33">
        <f t="shared" si="26"/>
        <v>197572</v>
      </c>
      <c r="M76" s="11"/>
      <c r="N76" s="88"/>
      <c r="O76" s="83" t="s">
        <v>37</v>
      </c>
      <c r="P76" s="84"/>
      <c r="Q76" s="85"/>
      <c r="R76" s="39">
        <f>SUM(R73:R75,R70)</f>
        <v>437624</v>
      </c>
      <c r="S76" s="42">
        <f>SUM(S73:S75,S70)</f>
        <v>89</v>
      </c>
      <c r="T76" s="41">
        <f t="shared" si="12"/>
        <v>437713</v>
      </c>
      <c r="U76" s="43">
        <f t="shared" ref="U76:W76" si="38">SUM(U73:U75,U70)</f>
        <v>1057427</v>
      </c>
      <c r="V76" s="43">
        <f t="shared" si="38"/>
        <v>6767</v>
      </c>
      <c r="W76" s="39">
        <f t="shared" si="38"/>
        <v>9221</v>
      </c>
      <c r="X76" s="41">
        <f t="shared" si="1"/>
        <v>1501907</v>
      </c>
    </row>
    <row r="77" spans="1:24" ht="7.5" customHeight="1" x14ac:dyDescent="0.15">
      <c r="A77" s="47"/>
      <c r="B77" s="122"/>
      <c r="C77" s="104" t="s">
        <v>161</v>
      </c>
      <c r="D77" s="107" t="s">
        <v>162</v>
      </c>
      <c r="E77" s="76" t="s">
        <v>163</v>
      </c>
      <c r="F77" s="50">
        <v>41611</v>
      </c>
      <c r="G77" s="51">
        <v>16</v>
      </c>
      <c r="H77" s="52">
        <f>SUM(F77:G77)</f>
        <v>41627</v>
      </c>
      <c r="I77" s="53">
        <v>39490</v>
      </c>
      <c r="J77" s="53">
        <v>1501</v>
      </c>
      <c r="K77" s="50">
        <v>6501</v>
      </c>
      <c r="L77" s="52">
        <f>SUM(H77:J77)</f>
        <v>82618</v>
      </c>
      <c r="M77" s="11"/>
      <c r="N77" s="86" t="s">
        <v>164</v>
      </c>
      <c r="O77" s="108" t="s">
        <v>165</v>
      </c>
      <c r="P77" s="109" t="s">
        <v>166</v>
      </c>
      <c r="Q77" s="91"/>
      <c r="R77" s="18">
        <v>103397</v>
      </c>
      <c r="S77" s="19">
        <v>4</v>
      </c>
      <c r="T77" s="20">
        <f t="shared" si="12"/>
        <v>103401</v>
      </c>
      <c r="U77" s="21">
        <v>375832</v>
      </c>
      <c r="V77" s="21">
        <v>2350</v>
      </c>
      <c r="W77" s="18">
        <v>8002</v>
      </c>
      <c r="X77" s="20">
        <f t="shared" si="1"/>
        <v>481583</v>
      </c>
    </row>
    <row r="78" spans="1:24" ht="7.5" customHeight="1" x14ac:dyDescent="0.15">
      <c r="A78" s="47"/>
      <c r="B78" s="122"/>
      <c r="C78" s="105"/>
      <c r="D78" s="107"/>
      <c r="E78" s="76" t="s">
        <v>167</v>
      </c>
      <c r="F78" s="50">
        <v>12774</v>
      </c>
      <c r="G78" s="51">
        <v>5</v>
      </c>
      <c r="H78" s="52">
        <f>SUM(F78:G78)</f>
        <v>12779</v>
      </c>
      <c r="I78" s="53">
        <v>14150</v>
      </c>
      <c r="J78" s="53">
        <v>439</v>
      </c>
      <c r="K78" s="50">
        <v>1877</v>
      </c>
      <c r="L78" s="52">
        <f>SUM(H78:J78)</f>
        <v>27368</v>
      </c>
      <c r="M78" s="11"/>
      <c r="N78" s="87"/>
      <c r="O78" s="105"/>
      <c r="P78" s="95" t="s">
        <v>168</v>
      </c>
      <c r="Q78" s="94"/>
      <c r="R78" s="31">
        <v>79316</v>
      </c>
      <c r="S78" s="32">
        <v>8</v>
      </c>
      <c r="T78" s="33">
        <f t="shared" si="12"/>
        <v>79324</v>
      </c>
      <c r="U78" s="34">
        <v>284770</v>
      </c>
      <c r="V78" s="34">
        <v>1397</v>
      </c>
      <c r="W78" s="31">
        <v>2646</v>
      </c>
      <c r="X78" s="33">
        <f t="shared" ref="X78:X88" si="39">SUM(T78:V78)</f>
        <v>365491</v>
      </c>
    </row>
    <row r="79" spans="1:24" ht="7.5" customHeight="1" x14ac:dyDescent="0.15">
      <c r="A79" s="47"/>
      <c r="B79" s="122"/>
      <c r="C79" s="105"/>
      <c r="D79" s="107"/>
      <c r="E79" s="76" t="s">
        <v>10</v>
      </c>
      <c r="F79" s="45">
        <f>SUM(F77:F78)</f>
        <v>54385</v>
      </c>
      <c r="G79" s="32">
        <f>SUM(G77:G78)</f>
        <v>21</v>
      </c>
      <c r="H79" s="33">
        <f>SUM(F79:G79)</f>
        <v>54406</v>
      </c>
      <c r="I79" s="45">
        <f>SUM(I77:I78)</f>
        <v>53640</v>
      </c>
      <c r="J79" s="45">
        <f>SUM(J77:J78)</f>
        <v>1940</v>
      </c>
      <c r="K79" s="45">
        <f>SUM(K77:K78)</f>
        <v>8378</v>
      </c>
      <c r="L79" s="52">
        <f>SUM(H79:J79)</f>
        <v>109986</v>
      </c>
      <c r="M79" s="11"/>
      <c r="N79" s="87"/>
      <c r="O79" s="105"/>
      <c r="P79" s="95" t="s">
        <v>169</v>
      </c>
      <c r="Q79" s="94"/>
      <c r="R79" s="31">
        <v>91651</v>
      </c>
      <c r="S79" s="32">
        <v>6</v>
      </c>
      <c r="T79" s="33">
        <f t="shared" si="12"/>
        <v>91657</v>
      </c>
      <c r="U79" s="34">
        <v>248948</v>
      </c>
      <c r="V79" s="34">
        <v>1195</v>
      </c>
      <c r="W79" s="31">
        <v>1823</v>
      </c>
      <c r="X79" s="33">
        <f t="shared" si="39"/>
        <v>341800</v>
      </c>
    </row>
    <row r="80" spans="1:24" ht="7.5" customHeight="1" x14ac:dyDescent="0.15">
      <c r="A80" s="47"/>
      <c r="B80" s="122"/>
      <c r="C80" s="105"/>
      <c r="D80" s="96" t="s">
        <v>170</v>
      </c>
      <c r="E80" s="76" t="s">
        <v>170</v>
      </c>
      <c r="F80" s="31">
        <v>35464</v>
      </c>
      <c r="G80" s="32">
        <v>7</v>
      </c>
      <c r="H80" s="33">
        <f t="shared" si="25"/>
        <v>35471</v>
      </c>
      <c r="I80" s="34">
        <v>42983</v>
      </c>
      <c r="J80" s="34">
        <v>1099</v>
      </c>
      <c r="K80" s="31">
        <v>5415</v>
      </c>
      <c r="L80" s="33">
        <f t="shared" si="26"/>
        <v>79553</v>
      </c>
      <c r="M80" s="11"/>
      <c r="N80" s="87"/>
      <c r="O80" s="106"/>
      <c r="P80" s="95" t="s">
        <v>171</v>
      </c>
      <c r="Q80" s="94"/>
      <c r="R80" s="31">
        <v>43535</v>
      </c>
      <c r="S80" s="32">
        <v>3</v>
      </c>
      <c r="T80" s="33">
        <f t="shared" si="12"/>
        <v>43538</v>
      </c>
      <c r="U80" s="34">
        <v>127168</v>
      </c>
      <c r="V80" s="34">
        <v>526</v>
      </c>
      <c r="W80" s="31">
        <v>836</v>
      </c>
      <c r="X80" s="33">
        <f t="shared" si="39"/>
        <v>171232</v>
      </c>
    </row>
    <row r="81" spans="1:24" ht="7.5" customHeight="1" x14ac:dyDescent="0.15">
      <c r="A81" s="47"/>
      <c r="B81" s="122"/>
      <c r="C81" s="105"/>
      <c r="D81" s="97"/>
      <c r="E81" s="76" t="s">
        <v>172</v>
      </c>
      <c r="F81" s="50">
        <v>7568</v>
      </c>
      <c r="G81" s="51">
        <v>2</v>
      </c>
      <c r="H81" s="52">
        <f>SUM(F81:G81)</f>
        <v>7570</v>
      </c>
      <c r="I81" s="53">
        <v>9171</v>
      </c>
      <c r="J81" s="53">
        <v>259</v>
      </c>
      <c r="K81" s="50">
        <v>1045</v>
      </c>
      <c r="L81" s="52">
        <f>SUM(H81:J81)</f>
        <v>17000</v>
      </c>
      <c r="M81" s="11"/>
      <c r="N81" s="87"/>
      <c r="O81" s="92" t="s">
        <v>173</v>
      </c>
      <c r="P81" s="93"/>
      <c r="Q81" s="94"/>
      <c r="R81" s="31">
        <v>88575</v>
      </c>
      <c r="S81" s="32">
        <v>14</v>
      </c>
      <c r="T81" s="33">
        <f t="shared" si="12"/>
        <v>88589</v>
      </c>
      <c r="U81" s="34">
        <v>250396</v>
      </c>
      <c r="V81" s="34">
        <v>1392</v>
      </c>
      <c r="W81" s="31">
        <v>1463</v>
      </c>
      <c r="X81" s="33">
        <f t="shared" si="39"/>
        <v>340377</v>
      </c>
    </row>
    <row r="82" spans="1:24" ht="7.5" customHeight="1" x14ac:dyDescent="0.15">
      <c r="A82" s="47"/>
      <c r="B82" s="122"/>
      <c r="C82" s="105"/>
      <c r="D82" s="97"/>
      <c r="E82" s="76" t="s">
        <v>174</v>
      </c>
      <c r="F82" s="50">
        <v>10181</v>
      </c>
      <c r="G82" s="51">
        <v>3</v>
      </c>
      <c r="H82" s="52">
        <f>SUM(F82:G82)</f>
        <v>10184</v>
      </c>
      <c r="I82" s="53">
        <v>13704</v>
      </c>
      <c r="J82" s="53">
        <v>330</v>
      </c>
      <c r="K82" s="50">
        <v>1842</v>
      </c>
      <c r="L82" s="52">
        <f>SUM(H82:J82)</f>
        <v>24218</v>
      </c>
      <c r="M82" s="11"/>
      <c r="N82" s="87"/>
      <c r="O82" s="104" t="s">
        <v>175</v>
      </c>
      <c r="P82" s="95" t="s">
        <v>176</v>
      </c>
      <c r="Q82" s="94"/>
      <c r="R82" s="31">
        <v>82619</v>
      </c>
      <c r="S82" s="32">
        <v>9</v>
      </c>
      <c r="T82" s="33">
        <f t="shared" si="12"/>
        <v>82628</v>
      </c>
      <c r="U82" s="34">
        <v>237185</v>
      </c>
      <c r="V82" s="34">
        <v>1269</v>
      </c>
      <c r="W82" s="31">
        <v>2143</v>
      </c>
      <c r="X82" s="33">
        <f t="shared" si="39"/>
        <v>321082</v>
      </c>
    </row>
    <row r="83" spans="1:24" ht="7.5" customHeight="1" x14ac:dyDescent="0.15">
      <c r="A83" s="47"/>
      <c r="B83" s="122"/>
      <c r="C83" s="105"/>
      <c r="D83" s="98"/>
      <c r="E83" s="76" t="s">
        <v>10</v>
      </c>
      <c r="F83" s="45">
        <f>SUM(F80:F82)</f>
        <v>53213</v>
      </c>
      <c r="G83" s="32">
        <f>SUM(G80:G82)</f>
        <v>12</v>
      </c>
      <c r="H83" s="33">
        <f>SUM(F83:G83)</f>
        <v>53225</v>
      </c>
      <c r="I83" s="45">
        <f t="shared" ref="I83:K83" si="40">SUM(I80:I82)</f>
        <v>65858</v>
      </c>
      <c r="J83" s="45">
        <f t="shared" si="40"/>
        <v>1688</v>
      </c>
      <c r="K83" s="45">
        <f t="shared" si="40"/>
        <v>8302</v>
      </c>
      <c r="L83" s="52">
        <f>SUM(H83:J83)</f>
        <v>120771</v>
      </c>
      <c r="M83" s="11"/>
      <c r="N83" s="87"/>
      <c r="O83" s="105"/>
      <c r="P83" s="95" t="s">
        <v>177</v>
      </c>
      <c r="Q83" s="94"/>
      <c r="R83" s="31">
        <v>41652</v>
      </c>
      <c r="S83" s="32">
        <v>4</v>
      </c>
      <c r="T83" s="33">
        <f t="shared" si="12"/>
        <v>41656</v>
      </c>
      <c r="U83" s="34">
        <v>110020</v>
      </c>
      <c r="V83" s="34">
        <v>481</v>
      </c>
      <c r="W83" s="31">
        <v>825</v>
      </c>
      <c r="X83" s="33">
        <f t="shared" si="39"/>
        <v>152157</v>
      </c>
    </row>
    <row r="84" spans="1:24" ht="7.5" customHeight="1" x14ac:dyDescent="0.15">
      <c r="A84" s="47"/>
      <c r="B84" s="122"/>
      <c r="C84" s="105"/>
      <c r="D84" s="96" t="s">
        <v>178</v>
      </c>
      <c r="E84" s="75" t="s">
        <v>178</v>
      </c>
      <c r="F84" s="50">
        <v>46297</v>
      </c>
      <c r="G84" s="51">
        <v>7</v>
      </c>
      <c r="H84" s="52">
        <f>SUM(F84:G84)</f>
        <v>46304</v>
      </c>
      <c r="I84" s="53">
        <v>68289</v>
      </c>
      <c r="J84" s="53">
        <v>1652</v>
      </c>
      <c r="K84" s="50">
        <v>8030</v>
      </c>
      <c r="L84" s="52">
        <f>SUM(H84:J84)</f>
        <v>116245</v>
      </c>
      <c r="M84" s="11"/>
      <c r="N84" s="87"/>
      <c r="O84" s="106"/>
      <c r="P84" s="95" t="s">
        <v>179</v>
      </c>
      <c r="Q84" s="94"/>
      <c r="R84" s="31">
        <v>12510</v>
      </c>
      <c r="S84" s="32">
        <v>0</v>
      </c>
      <c r="T84" s="33">
        <f t="shared" si="12"/>
        <v>12510</v>
      </c>
      <c r="U84" s="34">
        <v>20932</v>
      </c>
      <c r="V84" s="34">
        <v>176</v>
      </c>
      <c r="W84" s="31">
        <v>142</v>
      </c>
      <c r="X84" s="33">
        <f t="shared" si="39"/>
        <v>33618</v>
      </c>
    </row>
    <row r="85" spans="1:24" ht="7.5" customHeight="1" x14ac:dyDescent="0.15">
      <c r="A85" s="47"/>
      <c r="B85" s="122"/>
      <c r="C85" s="105"/>
      <c r="D85" s="97"/>
      <c r="E85" s="76" t="s">
        <v>180</v>
      </c>
      <c r="F85" s="50">
        <v>7517</v>
      </c>
      <c r="G85" s="51">
        <v>0</v>
      </c>
      <c r="H85" s="52">
        <f>SUM(F85:G85)</f>
        <v>7517</v>
      </c>
      <c r="I85" s="53">
        <v>7596</v>
      </c>
      <c r="J85" s="53">
        <v>446</v>
      </c>
      <c r="K85" s="50">
        <v>1864</v>
      </c>
      <c r="L85" s="52">
        <f>SUM(H85:J85)</f>
        <v>15559</v>
      </c>
      <c r="M85" s="54"/>
      <c r="N85" s="87"/>
      <c r="O85" s="92" t="s">
        <v>181</v>
      </c>
      <c r="P85" s="93"/>
      <c r="Q85" s="94"/>
      <c r="R85" s="31">
        <v>182511</v>
      </c>
      <c r="S85" s="32">
        <v>13</v>
      </c>
      <c r="T85" s="33">
        <f t="shared" si="12"/>
        <v>182524</v>
      </c>
      <c r="U85" s="34">
        <v>478752</v>
      </c>
      <c r="V85" s="34">
        <v>3319</v>
      </c>
      <c r="W85" s="31">
        <v>3558</v>
      </c>
      <c r="X85" s="33">
        <f t="shared" si="39"/>
        <v>664595</v>
      </c>
    </row>
    <row r="86" spans="1:24" ht="7.5" customHeight="1" x14ac:dyDescent="0.15">
      <c r="A86" s="47"/>
      <c r="B86" s="122"/>
      <c r="C86" s="105"/>
      <c r="D86" s="97"/>
      <c r="E86" s="76" t="s">
        <v>182</v>
      </c>
      <c r="F86" s="31">
        <v>9465</v>
      </c>
      <c r="G86" s="32">
        <v>4</v>
      </c>
      <c r="H86" s="33">
        <f t="shared" si="25"/>
        <v>9469</v>
      </c>
      <c r="I86" s="34">
        <v>17222</v>
      </c>
      <c r="J86" s="34">
        <v>284</v>
      </c>
      <c r="K86" s="31">
        <v>1750</v>
      </c>
      <c r="L86" s="33">
        <f t="shared" si="26"/>
        <v>26975</v>
      </c>
      <c r="M86" s="54"/>
      <c r="N86" s="87"/>
      <c r="O86" s="92" t="s">
        <v>183</v>
      </c>
      <c r="P86" s="93"/>
      <c r="Q86" s="94"/>
      <c r="R86" s="31">
        <v>123163</v>
      </c>
      <c r="S86" s="32">
        <v>15</v>
      </c>
      <c r="T86" s="33">
        <f t="shared" si="12"/>
        <v>123178</v>
      </c>
      <c r="U86" s="55">
        <v>321196</v>
      </c>
      <c r="V86" s="55">
        <v>1758</v>
      </c>
      <c r="W86" s="31">
        <v>2197</v>
      </c>
      <c r="X86" s="33">
        <f t="shared" si="39"/>
        <v>446132</v>
      </c>
    </row>
    <row r="87" spans="1:24" ht="7.5" customHeight="1" x14ac:dyDescent="0.15">
      <c r="A87" s="56"/>
      <c r="B87" s="122"/>
      <c r="C87" s="105"/>
      <c r="D87" s="98"/>
      <c r="E87" s="76" t="s">
        <v>10</v>
      </c>
      <c r="F87" s="45">
        <f>SUM(F84:F86)</f>
        <v>63279</v>
      </c>
      <c r="G87" s="32">
        <f>SUM(G84:G86)</f>
        <v>11</v>
      </c>
      <c r="H87" s="33">
        <f t="shared" si="25"/>
        <v>63290</v>
      </c>
      <c r="I87" s="45">
        <f t="shared" ref="I87:K87" si="41">SUM(I84:I86)</f>
        <v>93107</v>
      </c>
      <c r="J87" s="45">
        <f t="shared" si="41"/>
        <v>2382</v>
      </c>
      <c r="K87" s="45">
        <f t="shared" si="41"/>
        <v>11644</v>
      </c>
      <c r="L87" s="33">
        <f t="shared" si="26"/>
        <v>158779</v>
      </c>
      <c r="M87" s="54"/>
      <c r="N87" s="87"/>
      <c r="O87" s="92" t="s">
        <v>184</v>
      </c>
      <c r="P87" s="93"/>
      <c r="Q87" s="94"/>
      <c r="R87" s="31">
        <v>144957</v>
      </c>
      <c r="S87" s="32">
        <v>7</v>
      </c>
      <c r="T87" s="33">
        <f t="shared" si="12"/>
        <v>144964</v>
      </c>
      <c r="U87" s="55">
        <v>328314</v>
      </c>
      <c r="V87" s="55">
        <v>1615</v>
      </c>
      <c r="W87" s="57">
        <v>1958</v>
      </c>
      <c r="X87" s="33">
        <f t="shared" si="39"/>
        <v>474893</v>
      </c>
    </row>
    <row r="88" spans="1:24" ht="7.5" customHeight="1" x14ac:dyDescent="0.15">
      <c r="A88" s="58"/>
      <c r="B88" s="122"/>
      <c r="C88" s="105"/>
      <c r="D88" s="99" t="s">
        <v>185</v>
      </c>
      <c r="E88" s="100"/>
      <c r="F88" s="31">
        <v>46950</v>
      </c>
      <c r="G88" s="32">
        <v>14</v>
      </c>
      <c r="H88" s="33">
        <f t="shared" si="25"/>
        <v>46964</v>
      </c>
      <c r="I88" s="34">
        <v>142549</v>
      </c>
      <c r="J88" s="34">
        <v>1135</v>
      </c>
      <c r="K88" s="31">
        <v>3716</v>
      </c>
      <c r="L88" s="33">
        <f t="shared" si="26"/>
        <v>190648</v>
      </c>
      <c r="M88" s="54"/>
      <c r="N88" s="87"/>
      <c r="O88" s="111" t="s">
        <v>186</v>
      </c>
      <c r="P88" s="95" t="s">
        <v>187</v>
      </c>
      <c r="Q88" s="94"/>
      <c r="R88" s="31">
        <v>195638</v>
      </c>
      <c r="S88" s="32">
        <v>13</v>
      </c>
      <c r="T88" s="33">
        <f t="shared" si="12"/>
        <v>195651</v>
      </c>
      <c r="U88" s="55">
        <v>438679</v>
      </c>
      <c r="V88" s="55">
        <v>2219</v>
      </c>
      <c r="W88" s="57">
        <v>3022</v>
      </c>
      <c r="X88" s="33">
        <f t="shared" si="39"/>
        <v>636549</v>
      </c>
    </row>
    <row r="89" spans="1:24" ht="7.5" customHeight="1" x14ac:dyDescent="0.15">
      <c r="A89" s="58"/>
      <c r="B89" s="122"/>
      <c r="C89" s="106"/>
      <c r="D89" s="99" t="s">
        <v>188</v>
      </c>
      <c r="E89" s="100"/>
      <c r="F89" s="31">
        <v>75615</v>
      </c>
      <c r="G89" s="32">
        <v>22</v>
      </c>
      <c r="H89" s="33">
        <f t="shared" si="25"/>
        <v>75637</v>
      </c>
      <c r="I89" s="34">
        <v>185514</v>
      </c>
      <c r="J89" s="34">
        <v>2030</v>
      </c>
      <c r="K89" s="31">
        <v>8337</v>
      </c>
      <c r="L89" s="33">
        <f t="shared" si="26"/>
        <v>263181</v>
      </c>
      <c r="N89" s="87"/>
      <c r="O89" s="112"/>
      <c r="P89" s="113" t="s">
        <v>189</v>
      </c>
      <c r="Q89" s="114"/>
      <c r="R89" s="31">
        <f t="shared" ref="R89:W89" si="42">SUM(R101:R102)</f>
        <v>24341</v>
      </c>
      <c r="S89" s="32">
        <f t="shared" si="42"/>
        <v>0</v>
      </c>
      <c r="T89" s="33">
        <f>SUM(T101:T102)</f>
        <v>24341</v>
      </c>
      <c r="U89" s="55">
        <f>SUM(U101:U102)</f>
        <v>35468</v>
      </c>
      <c r="V89" s="55">
        <f t="shared" si="42"/>
        <v>270</v>
      </c>
      <c r="W89" s="57">
        <f t="shared" si="42"/>
        <v>369</v>
      </c>
      <c r="X89" s="33">
        <f>SUM(T89:V89)</f>
        <v>60079</v>
      </c>
    </row>
    <row r="90" spans="1:24" ht="7.5" customHeight="1" x14ac:dyDescent="0.15">
      <c r="A90" s="58"/>
      <c r="B90" s="122"/>
      <c r="C90" s="79" t="s">
        <v>190</v>
      </c>
      <c r="D90" s="80" t="s">
        <v>190</v>
      </c>
      <c r="E90" s="75" t="s">
        <v>191</v>
      </c>
      <c r="F90" s="31">
        <v>108974</v>
      </c>
      <c r="G90" s="32">
        <v>23</v>
      </c>
      <c r="H90" s="33">
        <f t="shared" si="25"/>
        <v>108997</v>
      </c>
      <c r="I90" s="34">
        <v>262216</v>
      </c>
      <c r="J90" s="34">
        <v>3455</v>
      </c>
      <c r="K90" s="31">
        <v>12244</v>
      </c>
      <c r="L90" s="33">
        <f t="shared" si="26"/>
        <v>374668</v>
      </c>
      <c r="N90" s="88"/>
      <c r="O90" s="83" t="s">
        <v>37</v>
      </c>
      <c r="P90" s="84"/>
      <c r="Q90" s="85"/>
      <c r="R90" s="39">
        <f>SUM(R77:R89)</f>
        <v>1213865</v>
      </c>
      <c r="S90" s="42">
        <f>SUM(S77:S89)</f>
        <v>96</v>
      </c>
      <c r="T90" s="41">
        <f t="shared" ref="T90:T95" si="43">SUM(R90:S90)</f>
        <v>1213961</v>
      </c>
      <c r="U90" s="49">
        <f>SUM(U77:U89)</f>
        <v>3257660</v>
      </c>
      <c r="V90" s="49">
        <f>SUM(V77:V89)</f>
        <v>17967</v>
      </c>
      <c r="W90" s="40">
        <f>SUM(W77:W89)</f>
        <v>28984</v>
      </c>
      <c r="X90" s="41">
        <f t="shared" ref="X90:X95" si="44">SUM(T90:V90)</f>
        <v>4489588</v>
      </c>
    </row>
    <row r="91" spans="1:24" ht="7.5" customHeight="1" x14ac:dyDescent="0.15">
      <c r="B91" s="122"/>
      <c r="C91" s="79"/>
      <c r="D91" s="81"/>
      <c r="E91" s="75" t="s">
        <v>192</v>
      </c>
      <c r="F91" s="31">
        <v>28427</v>
      </c>
      <c r="G91" s="32">
        <v>7</v>
      </c>
      <c r="H91" s="33">
        <f t="shared" si="25"/>
        <v>28434</v>
      </c>
      <c r="I91" s="34">
        <v>52859</v>
      </c>
      <c r="J91" s="34">
        <v>891</v>
      </c>
      <c r="K91" s="31">
        <v>4554</v>
      </c>
      <c r="L91" s="33">
        <f t="shared" si="26"/>
        <v>82184</v>
      </c>
      <c r="N91" s="86" t="s">
        <v>193</v>
      </c>
      <c r="O91" s="89" t="s">
        <v>194</v>
      </c>
      <c r="P91" s="90"/>
      <c r="Q91" s="91"/>
      <c r="R91" s="18">
        <v>117185</v>
      </c>
      <c r="S91" s="19">
        <v>3</v>
      </c>
      <c r="T91" s="20">
        <f t="shared" si="43"/>
        <v>117188</v>
      </c>
      <c r="U91" s="60">
        <v>427476</v>
      </c>
      <c r="V91" s="21">
        <v>2407</v>
      </c>
      <c r="W91" s="18">
        <v>1966</v>
      </c>
      <c r="X91" s="20">
        <f t="shared" si="44"/>
        <v>547071</v>
      </c>
    </row>
    <row r="92" spans="1:24" ht="7.5" customHeight="1" x14ac:dyDescent="0.15">
      <c r="B92" s="122"/>
      <c r="C92" s="79"/>
      <c r="D92" s="82"/>
      <c r="E92" s="75" t="s">
        <v>10</v>
      </c>
      <c r="F92" s="31">
        <f>SUM(F90:F91)</f>
        <v>137401</v>
      </c>
      <c r="G92" s="32">
        <f>SUM(G90:G91)</f>
        <v>30</v>
      </c>
      <c r="H92" s="33">
        <f t="shared" si="25"/>
        <v>137431</v>
      </c>
      <c r="I92" s="34">
        <f>SUM(I90:I91)</f>
        <v>315075</v>
      </c>
      <c r="J92" s="34">
        <f>SUM(J90:J91)</f>
        <v>4346</v>
      </c>
      <c r="K92" s="31">
        <f>SUM(K90:K91)</f>
        <v>16798</v>
      </c>
      <c r="L92" s="33">
        <f t="shared" si="26"/>
        <v>456852</v>
      </c>
      <c r="N92" s="87"/>
      <c r="O92" s="92" t="s">
        <v>195</v>
      </c>
      <c r="P92" s="93"/>
      <c r="Q92" s="94"/>
      <c r="R92" s="31">
        <v>11555</v>
      </c>
      <c r="S92" s="32">
        <v>0</v>
      </c>
      <c r="T92" s="33">
        <f t="shared" si="43"/>
        <v>11555</v>
      </c>
      <c r="U92" s="34">
        <v>21003</v>
      </c>
      <c r="V92" s="34">
        <v>218</v>
      </c>
      <c r="W92" s="31">
        <v>113</v>
      </c>
      <c r="X92" s="33">
        <f t="shared" si="44"/>
        <v>32776</v>
      </c>
    </row>
    <row r="93" spans="1:24" ht="7.5" customHeight="1" x14ac:dyDescent="0.15">
      <c r="B93" s="122"/>
      <c r="C93" s="79"/>
      <c r="D93" s="95" t="s">
        <v>196</v>
      </c>
      <c r="E93" s="94"/>
      <c r="F93" s="31">
        <v>72975</v>
      </c>
      <c r="G93" s="32">
        <v>11</v>
      </c>
      <c r="H93" s="33">
        <f t="shared" si="25"/>
        <v>72986</v>
      </c>
      <c r="I93" s="34">
        <v>217957</v>
      </c>
      <c r="J93" s="34">
        <v>1591</v>
      </c>
      <c r="K93" s="31">
        <v>4017</v>
      </c>
      <c r="L93" s="33">
        <f t="shared" si="26"/>
        <v>292534</v>
      </c>
      <c r="N93" s="87"/>
      <c r="O93" s="92" t="s">
        <v>197</v>
      </c>
      <c r="P93" s="93"/>
      <c r="Q93" s="94"/>
      <c r="R93" s="31">
        <v>10433</v>
      </c>
      <c r="S93" s="32">
        <v>0</v>
      </c>
      <c r="T93" s="33">
        <f t="shared" si="43"/>
        <v>10433</v>
      </c>
      <c r="U93" s="34">
        <v>19125</v>
      </c>
      <c r="V93" s="34">
        <v>175</v>
      </c>
      <c r="W93" s="31">
        <v>174</v>
      </c>
      <c r="X93" s="33">
        <f t="shared" si="44"/>
        <v>29733</v>
      </c>
    </row>
    <row r="94" spans="1:24" ht="7.5" customHeight="1" x14ac:dyDescent="0.15">
      <c r="B94" s="122"/>
      <c r="C94" s="79"/>
      <c r="D94" s="95" t="s">
        <v>198</v>
      </c>
      <c r="E94" s="94"/>
      <c r="F94" s="31">
        <v>64288</v>
      </c>
      <c r="G94" s="32">
        <v>21</v>
      </c>
      <c r="H94" s="33">
        <f t="shared" si="25"/>
        <v>64309</v>
      </c>
      <c r="I94" s="34">
        <v>195085</v>
      </c>
      <c r="J94" s="34">
        <v>1524</v>
      </c>
      <c r="K94" s="31">
        <v>5462</v>
      </c>
      <c r="L94" s="33">
        <f t="shared" si="26"/>
        <v>260918</v>
      </c>
      <c r="N94" s="88"/>
      <c r="O94" s="83" t="s">
        <v>37</v>
      </c>
      <c r="P94" s="84"/>
      <c r="Q94" s="85"/>
      <c r="R94" s="39">
        <f>SUM(R91:R93)</f>
        <v>139173</v>
      </c>
      <c r="S94" s="42">
        <f>SUM(S91:S93)</f>
        <v>3</v>
      </c>
      <c r="T94" s="41">
        <f t="shared" si="43"/>
        <v>139176</v>
      </c>
      <c r="U94" s="43">
        <f>SUM(U91:U93)</f>
        <v>467604</v>
      </c>
      <c r="V94" s="43">
        <f>SUM(V91:V93)</f>
        <v>2800</v>
      </c>
      <c r="W94" s="39">
        <f>SUM(W91:W93)</f>
        <v>2253</v>
      </c>
      <c r="X94" s="41">
        <f t="shared" si="44"/>
        <v>609580</v>
      </c>
    </row>
    <row r="95" spans="1:24" ht="7.5" customHeight="1" x14ac:dyDescent="0.15">
      <c r="B95" s="122"/>
      <c r="C95" s="79" t="s">
        <v>199</v>
      </c>
      <c r="D95" s="99" t="s">
        <v>200</v>
      </c>
      <c r="E95" s="100"/>
      <c r="F95" s="31">
        <v>96945</v>
      </c>
      <c r="G95" s="32">
        <v>25</v>
      </c>
      <c r="H95" s="33">
        <f t="shared" si="25"/>
        <v>96970</v>
      </c>
      <c r="I95" s="34">
        <v>202680</v>
      </c>
      <c r="J95" s="34">
        <v>1446</v>
      </c>
      <c r="K95" s="31">
        <v>1748</v>
      </c>
      <c r="L95" s="33">
        <f t="shared" si="26"/>
        <v>301096</v>
      </c>
      <c r="N95" s="101" t="s">
        <v>201</v>
      </c>
      <c r="O95" s="102"/>
      <c r="P95" s="102"/>
      <c r="Q95" s="103"/>
      <c r="R95" s="61">
        <f>SUM(F40,F19,F98,R16,R42,R56,R69,R76,R90,R94)</f>
        <v>8328767</v>
      </c>
      <c r="S95" s="61">
        <f>SUM(G40,G19,G98,S16,S42,S56,S69,S76,S90,S94)</f>
        <v>1209</v>
      </c>
      <c r="T95" s="62">
        <f t="shared" si="43"/>
        <v>8329976</v>
      </c>
      <c r="U95" s="63">
        <f t="shared" ref="U95:W95" si="45">SUM(I40,I19,I98,U16,U42,U56,U69,U76,U90,U94)</f>
        <v>22897892</v>
      </c>
      <c r="V95" s="63">
        <f t="shared" si="45"/>
        <v>160404</v>
      </c>
      <c r="W95" s="64">
        <f t="shared" si="45"/>
        <v>317475</v>
      </c>
      <c r="X95" s="62">
        <f t="shared" si="44"/>
        <v>31388272</v>
      </c>
    </row>
    <row r="96" spans="1:24" ht="7.5" customHeight="1" x14ac:dyDescent="0.15">
      <c r="B96" s="122"/>
      <c r="C96" s="79"/>
      <c r="D96" s="99" t="s">
        <v>202</v>
      </c>
      <c r="E96" s="100"/>
      <c r="F96" s="31">
        <v>11092</v>
      </c>
      <c r="G96" s="32">
        <v>3</v>
      </c>
      <c r="H96" s="33">
        <f t="shared" si="25"/>
        <v>11095</v>
      </c>
      <c r="I96" s="34">
        <v>26849</v>
      </c>
      <c r="J96" s="34">
        <v>203</v>
      </c>
      <c r="K96" s="31">
        <v>126</v>
      </c>
      <c r="L96" s="33">
        <f t="shared" si="26"/>
        <v>38147</v>
      </c>
      <c r="N96" s="65"/>
      <c r="O96" s="65"/>
      <c r="P96" s="65"/>
      <c r="Q96" s="65"/>
      <c r="R96" s="54"/>
      <c r="S96" s="54"/>
      <c r="T96" s="54"/>
      <c r="U96" s="54"/>
      <c r="V96" s="54"/>
      <c r="W96" s="54"/>
      <c r="X96" s="54"/>
    </row>
    <row r="97" spans="2:24" ht="7.5" customHeight="1" x14ac:dyDescent="0.15">
      <c r="B97" s="122"/>
      <c r="C97" s="79"/>
      <c r="D97" s="99" t="s">
        <v>10</v>
      </c>
      <c r="E97" s="100"/>
      <c r="F97" s="45">
        <f>SUM(F95:F96)</f>
        <v>108037</v>
      </c>
      <c r="G97" s="32">
        <f>SUM(G95:G96)</f>
        <v>28</v>
      </c>
      <c r="H97" s="33">
        <f t="shared" si="25"/>
        <v>108065</v>
      </c>
      <c r="I97" s="31">
        <f>SUM(I95:I96)</f>
        <v>229529</v>
      </c>
      <c r="J97" s="31">
        <f>SUM(J95:J96)</f>
        <v>1649</v>
      </c>
      <c r="K97" s="31">
        <f>SUM(K95:K96)</f>
        <v>1874</v>
      </c>
      <c r="L97" s="33">
        <f t="shared" si="26"/>
        <v>339243</v>
      </c>
      <c r="N97" s="65"/>
      <c r="O97" s="65"/>
      <c r="P97" s="66"/>
      <c r="Q97" s="66"/>
      <c r="R97" s="67"/>
      <c r="S97" s="67"/>
      <c r="T97" s="67"/>
      <c r="U97" s="67"/>
      <c r="V97" s="67"/>
      <c r="W97" s="67"/>
      <c r="X97" s="67"/>
    </row>
    <row r="98" spans="2:24" ht="7.5" customHeight="1" x14ac:dyDescent="0.15">
      <c r="B98" s="123"/>
      <c r="C98" s="78" t="s">
        <v>37</v>
      </c>
      <c r="D98" s="78"/>
      <c r="E98" s="78"/>
      <c r="F98" s="48">
        <f>SUM(F41,F44,F47:F48,F52,F55,F58,F61:F62,F65,F69,F72,F76,F79,F83,F87:F89,F92:F94,F97)</f>
        <v>1918357</v>
      </c>
      <c r="G98" s="42">
        <f>SUM(G41,G44,G47:G48,G52,G55,G58,G61:G62,G65,G69,G72,G76,G79,G83,G87:G89,G92:G94,G97)</f>
        <v>332</v>
      </c>
      <c r="H98" s="41">
        <f t="shared" si="25"/>
        <v>1918689</v>
      </c>
      <c r="I98" s="39">
        <f t="shared" ref="I98:K98" si="46">SUM(I41,I44,I47:I48,I52,I55,I58,I61:I62,I65,I69,I72,I76,I79,I83,I87:I89,I92:I94,I97)</f>
        <v>5094093</v>
      </c>
      <c r="J98" s="39">
        <f t="shared" si="46"/>
        <v>40176</v>
      </c>
      <c r="K98" s="39">
        <f t="shared" si="46"/>
        <v>123674</v>
      </c>
      <c r="L98" s="41">
        <f t="shared" si="26"/>
        <v>7052958</v>
      </c>
      <c r="N98" s="65"/>
      <c r="O98" s="65"/>
      <c r="P98" s="66"/>
      <c r="Q98" s="66"/>
      <c r="R98" s="67"/>
      <c r="S98" s="67"/>
      <c r="T98" s="67"/>
      <c r="U98" s="67"/>
      <c r="V98" s="67"/>
      <c r="W98" s="67"/>
      <c r="X98" s="67"/>
    </row>
    <row r="99" spans="2:24" x14ac:dyDescent="0.15">
      <c r="B99" s="58"/>
      <c r="C99" s="58"/>
      <c r="D99" s="68"/>
      <c r="E99" s="68"/>
      <c r="F99" s="69"/>
      <c r="G99" s="69"/>
      <c r="H99" s="69"/>
      <c r="I99" s="69"/>
      <c r="J99" s="69"/>
      <c r="K99" s="69"/>
      <c r="L99" s="69"/>
      <c r="N99" s="65"/>
      <c r="O99" s="65"/>
      <c r="P99" s="66"/>
      <c r="Q99" s="66"/>
      <c r="R99" s="67"/>
      <c r="S99" s="67"/>
      <c r="T99" s="67"/>
      <c r="U99" s="67"/>
      <c r="V99" s="67"/>
      <c r="W99" s="67"/>
      <c r="X99" s="67"/>
    </row>
    <row r="100" spans="2:24" x14ac:dyDescent="0.15">
      <c r="B100" s="58"/>
      <c r="C100" s="58"/>
      <c r="D100" s="68"/>
      <c r="E100" s="68"/>
      <c r="F100" s="69"/>
      <c r="G100" s="69"/>
      <c r="H100" s="69"/>
      <c r="I100" s="69"/>
      <c r="J100" s="69"/>
      <c r="K100" s="69"/>
      <c r="L100" s="69"/>
      <c r="N100" s="65"/>
      <c r="O100" s="65"/>
      <c r="P100" s="66"/>
      <c r="Q100" s="66"/>
      <c r="R100" s="67"/>
      <c r="S100" s="67"/>
      <c r="T100" s="67"/>
      <c r="U100" s="67"/>
      <c r="V100" s="67"/>
      <c r="W100" s="67"/>
      <c r="X100" s="67"/>
    </row>
    <row r="101" spans="2:24" ht="19.5" hidden="1" x14ac:dyDescent="0.15">
      <c r="B101" s="58"/>
      <c r="C101" s="58"/>
      <c r="D101" s="68"/>
      <c r="E101" s="68"/>
      <c r="F101" s="69"/>
      <c r="G101" s="69"/>
      <c r="H101" s="69"/>
      <c r="I101" s="69"/>
      <c r="J101" s="69"/>
      <c r="K101" s="69"/>
      <c r="L101" s="69"/>
      <c r="N101" s="70" t="s">
        <v>203</v>
      </c>
      <c r="O101" s="71" t="s">
        <v>186</v>
      </c>
      <c r="P101" s="70" t="s">
        <v>204</v>
      </c>
      <c r="Q101" s="77" t="s">
        <v>186</v>
      </c>
      <c r="R101" s="73">
        <v>767</v>
      </c>
      <c r="S101" s="73">
        <v>0</v>
      </c>
      <c r="T101" s="73">
        <f>SUM(R101:S101)</f>
        <v>767</v>
      </c>
      <c r="U101" s="73">
        <v>381</v>
      </c>
      <c r="V101" s="73">
        <v>3</v>
      </c>
      <c r="W101" s="73">
        <v>15</v>
      </c>
      <c r="X101" s="73">
        <f t="shared" ref="X101:X102" si="47">SUM(T101:V101)</f>
        <v>1151</v>
      </c>
    </row>
    <row r="102" spans="2:24" hidden="1" x14ac:dyDescent="0.15">
      <c r="B102" s="58"/>
      <c r="C102" s="58"/>
      <c r="D102" s="68"/>
      <c r="E102" s="68"/>
      <c r="F102" s="69"/>
      <c r="G102" s="69"/>
      <c r="H102" s="69"/>
      <c r="I102" s="69"/>
      <c r="J102" s="69"/>
      <c r="K102" s="69"/>
      <c r="L102" s="69"/>
      <c r="N102" s="70"/>
      <c r="O102" s="71"/>
      <c r="P102" s="70"/>
      <c r="Q102" s="77" t="s">
        <v>205</v>
      </c>
      <c r="R102" s="73">
        <v>23574</v>
      </c>
      <c r="S102" s="73">
        <v>0</v>
      </c>
      <c r="T102" s="73">
        <f>SUM(R102:S102)</f>
        <v>23574</v>
      </c>
      <c r="U102" s="73">
        <v>35087</v>
      </c>
      <c r="V102" s="73">
        <v>267</v>
      </c>
      <c r="W102" s="73">
        <v>354</v>
      </c>
      <c r="X102" s="73">
        <f t="shared" si="47"/>
        <v>58928</v>
      </c>
    </row>
    <row r="103" spans="2:24" x14ac:dyDescent="0.15">
      <c r="B103" s="58"/>
      <c r="C103" s="58"/>
      <c r="D103" s="68"/>
      <c r="E103" s="68"/>
      <c r="F103" s="69"/>
      <c r="G103" s="69"/>
      <c r="H103" s="69"/>
      <c r="I103" s="69"/>
      <c r="J103" s="69"/>
      <c r="K103" s="69"/>
      <c r="L103" s="69"/>
      <c r="P103" s="59"/>
      <c r="Q103" s="59"/>
      <c r="R103" s="5"/>
      <c r="S103" s="5"/>
      <c r="T103" s="5"/>
      <c r="U103" s="5"/>
    </row>
  </sheetData>
  <mergeCells count="183">
    <mergeCell ref="C95:C97"/>
    <mergeCell ref="D95:E95"/>
    <mergeCell ref="N95:Q95"/>
    <mergeCell ref="D96:E96"/>
    <mergeCell ref="D97:E97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O74:Q74"/>
    <mergeCell ref="O75:Q75"/>
    <mergeCell ref="O76:Q76"/>
    <mergeCell ref="C77:C89"/>
    <mergeCell ref="D77:D79"/>
    <mergeCell ref="N77:N90"/>
    <mergeCell ref="O77:O80"/>
    <mergeCell ref="P77:Q77"/>
    <mergeCell ref="P78:Q78"/>
    <mergeCell ref="P79:Q79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C63:C76"/>
    <mergeCell ref="D63:D65"/>
    <mergeCell ref="P63:Q63"/>
    <mergeCell ref="O64:O65"/>
    <mergeCell ref="P64:Q64"/>
    <mergeCell ref="P65:Q65"/>
    <mergeCell ref="D66:D69"/>
    <mergeCell ref="O66:O68"/>
    <mergeCell ref="P66:Q66"/>
    <mergeCell ref="P67:Q67"/>
    <mergeCell ref="O58:O60"/>
    <mergeCell ref="P58:Q58"/>
    <mergeCell ref="D59:D61"/>
    <mergeCell ref="P59:Q59"/>
    <mergeCell ref="P60:Q60"/>
    <mergeCell ref="O61:O63"/>
    <mergeCell ref="P61:Q61"/>
    <mergeCell ref="D62:E62"/>
    <mergeCell ref="P62:Q6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D48:E48"/>
    <mergeCell ref="C49:C52"/>
    <mergeCell ref="D49:E49"/>
    <mergeCell ref="D50:E50"/>
    <mergeCell ref="O50:O52"/>
    <mergeCell ref="P50:Q50"/>
    <mergeCell ref="D51:E51"/>
    <mergeCell ref="P51:Q51"/>
    <mergeCell ref="D52:E52"/>
    <mergeCell ref="P52:Q52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P38:Q38"/>
    <mergeCell ref="D39:E39"/>
    <mergeCell ref="P39:Q39"/>
    <mergeCell ref="C40:E40"/>
    <mergeCell ref="P40:Q40"/>
    <mergeCell ref="B41:B98"/>
    <mergeCell ref="C41:C44"/>
    <mergeCell ref="D41:E41"/>
    <mergeCell ref="P41:Q41"/>
    <mergeCell ref="D42:D44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D25:E25"/>
    <mergeCell ref="D26:E26"/>
    <mergeCell ref="D27:E27"/>
    <mergeCell ref="O27:O36"/>
    <mergeCell ref="P27:Q27"/>
    <mergeCell ref="C28:C30"/>
    <mergeCell ref="D28:E28"/>
    <mergeCell ref="P28:Q28"/>
    <mergeCell ref="D29:E29"/>
    <mergeCell ref="P29:P32"/>
    <mergeCell ref="B20:B40"/>
    <mergeCell ref="C20:C23"/>
    <mergeCell ref="D20:D22"/>
    <mergeCell ref="P20:Q20"/>
    <mergeCell ref="O21:O26"/>
    <mergeCell ref="P21:Q21"/>
    <mergeCell ref="P22:Q22"/>
    <mergeCell ref="D23:E23"/>
    <mergeCell ref="P23:P26"/>
    <mergeCell ref="C24:C27"/>
    <mergeCell ref="O16:Q16"/>
    <mergeCell ref="D17:E17"/>
    <mergeCell ref="N17:N42"/>
    <mergeCell ref="O17:Q17"/>
    <mergeCell ref="D18:E18"/>
    <mergeCell ref="O18:O20"/>
    <mergeCell ref="P18:Q18"/>
    <mergeCell ref="C19:E19"/>
    <mergeCell ref="P19:Q19"/>
    <mergeCell ref="D24:E24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</mergeCells>
  <phoneticPr fontId="2"/>
  <printOptions horizontalCentered="1"/>
  <pageMargins left="0" right="0" top="0.19685039370078741" bottom="0.19685039370078741" header="0" footer="0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>
      <selection activeCell="B1" sqref="B1:L1"/>
    </sheetView>
  </sheetViews>
  <sheetFormatPr defaultRowHeight="11.25" x14ac:dyDescent="0.15"/>
  <cols>
    <col min="1" max="1" width="0.25" style="59" hidden="1" customWidth="1"/>
    <col min="2" max="2" width="2.75" style="59" customWidth="1"/>
    <col min="3" max="3" width="3.125" style="59" customWidth="1"/>
    <col min="4" max="4" width="3.125" style="74" customWidth="1"/>
    <col min="5" max="5" width="6.625" style="74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59" customWidth="1"/>
    <col min="15" max="15" width="3.125" style="59" customWidth="1"/>
    <col min="16" max="16" width="3.125" style="74" customWidth="1"/>
    <col min="17" max="17" width="6.625" style="74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214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29" t="s">
        <v>2</v>
      </c>
      <c r="G4" s="130"/>
      <c r="H4" s="131"/>
      <c r="I4" s="132" t="s">
        <v>3</v>
      </c>
      <c r="J4" s="133" t="s">
        <v>4</v>
      </c>
      <c r="K4" s="129" t="s">
        <v>5</v>
      </c>
      <c r="L4" s="134"/>
      <c r="M4" s="17"/>
      <c r="N4" s="86" t="s">
        <v>6</v>
      </c>
      <c r="O4" s="108" t="s">
        <v>7</v>
      </c>
      <c r="P4" s="125" t="s">
        <v>6</v>
      </c>
      <c r="Q4" s="126"/>
      <c r="R4" s="18">
        <v>111927</v>
      </c>
      <c r="S4" s="19">
        <v>5</v>
      </c>
      <c r="T4" s="20">
        <f t="shared" ref="T4:T15" si="0">SUM(R4:S4)</f>
        <v>111932</v>
      </c>
      <c r="U4" s="21">
        <v>378184</v>
      </c>
      <c r="V4" s="21">
        <v>2240</v>
      </c>
      <c r="W4" s="18">
        <v>2488</v>
      </c>
      <c r="X4" s="20">
        <f t="shared" ref="X4:X77" si="1">SUM(T4:V4)</f>
        <v>492356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32"/>
      <c r="J5" s="133"/>
      <c r="K5" s="26" t="s">
        <v>11</v>
      </c>
      <c r="L5" s="29"/>
      <c r="M5" s="17"/>
      <c r="N5" s="87"/>
      <c r="O5" s="105"/>
      <c r="P5" s="96" t="s">
        <v>12</v>
      </c>
      <c r="Q5" s="75" t="s">
        <v>13</v>
      </c>
      <c r="R5" s="31">
        <v>63983</v>
      </c>
      <c r="S5" s="32">
        <v>5</v>
      </c>
      <c r="T5" s="33">
        <f t="shared" si="0"/>
        <v>63988</v>
      </c>
      <c r="U5" s="34">
        <v>168289</v>
      </c>
      <c r="V5" s="34">
        <v>1138</v>
      </c>
      <c r="W5" s="31">
        <v>1061</v>
      </c>
      <c r="X5" s="33">
        <f t="shared" si="1"/>
        <v>233415</v>
      </c>
    </row>
    <row r="6" spans="1:24" s="22" customFormat="1" ht="7.5" customHeight="1" x14ac:dyDescent="0.15">
      <c r="A6" s="13"/>
      <c r="B6" s="86" t="s">
        <v>14</v>
      </c>
      <c r="C6" s="89" t="s">
        <v>15</v>
      </c>
      <c r="D6" s="90"/>
      <c r="E6" s="91"/>
      <c r="F6" s="18">
        <v>88360</v>
      </c>
      <c r="G6" s="19">
        <v>9</v>
      </c>
      <c r="H6" s="20">
        <f t="shared" ref="H6:H51" si="2">SUM(F6:G6)</f>
        <v>88369</v>
      </c>
      <c r="I6" s="21">
        <v>398550</v>
      </c>
      <c r="J6" s="21">
        <v>3633</v>
      </c>
      <c r="K6" s="18">
        <v>9675</v>
      </c>
      <c r="L6" s="20">
        <f t="shared" ref="L6:L51" si="3">SUM(H6:J6)</f>
        <v>490552</v>
      </c>
      <c r="M6" s="17"/>
      <c r="N6" s="87"/>
      <c r="O6" s="105"/>
      <c r="P6" s="97"/>
      <c r="Q6" s="76" t="s">
        <v>16</v>
      </c>
      <c r="R6" s="31">
        <v>31313</v>
      </c>
      <c r="S6" s="32">
        <v>2</v>
      </c>
      <c r="T6" s="33">
        <f t="shared" si="0"/>
        <v>31315</v>
      </c>
      <c r="U6" s="34">
        <v>77725</v>
      </c>
      <c r="V6" s="34">
        <v>374</v>
      </c>
      <c r="W6" s="31">
        <v>502</v>
      </c>
      <c r="X6" s="33">
        <f t="shared" si="1"/>
        <v>109414</v>
      </c>
    </row>
    <row r="7" spans="1:24" s="22" customFormat="1" ht="7.5" customHeight="1" x14ac:dyDescent="0.15">
      <c r="A7" s="13"/>
      <c r="B7" s="87"/>
      <c r="C7" s="92" t="s">
        <v>17</v>
      </c>
      <c r="D7" s="93"/>
      <c r="E7" s="94"/>
      <c r="F7" s="31">
        <v>28062</v>
      </c>
      <c r="G7" s="32">
        <v>0</v>
      </c>
      <c r="H7" s="33">
        <f t="shared" si="2"/>
        <v>28062</v>
      </c>
      <c r="I7" s="34">
        <v>96239</v>
      </c>
      <c r="J7" s="34">
        <v>514</v>
      </c>
      <c r="K7" s="31">
        <v>916</v>
      </c>
      <c r="L7" s="33">
        <f t="shared" si="3"/>
        <v>124815</v>
      </c>
      <c r="M7" s="17"/>
      <c r="N7" s="87"/>
      <c r="O7" s="106"/>
      <c r="P7" s="98"/>
      <c r="Q7" s="76" t="s">
        <v>10</v>
      </c>
      <c r="R7" s="31">
        <f>SUM(R5:R6)</f>
        <v>95296</v>
      </c>
      <c r="S7" s="32">
        <f>SUM(S5:S6)</f>
        <v>7</v>
      </c>
      <c r="T7" s="33">
        <f t="shared" si="0"/>
        <v>95303</v>
      </c>
      <c r="U7" s="34">
        <f t="shared" ref="U7:W7" si="4">SUM(U5:U6)</f>
        <v>246014</v>
      </c>
      <c r="V7" s="34">
        <f t="shared" si="4"/>
        <v>1512</v>
      </c>
      <c r="W7" s="31">
        <f t="shared" si="4"/>
        <v>1563</v>
      </c>
      <c r="X7" s="33">
        <f t="shared" si="1"/>
        <v>342829</v>
      </c>
    </row>
    <row r="8" spans="1:24" s="22" customFormat="1" ht="7.5" customHeight="1" x14ac:dyDescent="0.15">
      <c r="A8" s="13"/>
      <c r="B8" s="87"/>
      <c r="C8" s="92" t="s">
        <v>18</v>
      </c>
      <c r="D8" s="93"/>
      <c r="E8" s="94"/>
      <c r="F8" s="31">
        <v>41073</v>
      </c>
      <c r="G8" s="32">
        <v>4</v>
      </c>
      <c r="H8" s="33">
        <f t="shared" si="2"/>
        <v>41077</v>
      </c>
      <c r="I8" s="34">
        <v>123159</v>
      </c>
      <c r="J8" s="34">
        <v>880</v>
      </c>
      <c r="K8" s="31">
        <v>1677</v>
      </c>
      <c r="L8" s="33">
        <f t="shared" si="3"/>
        <v>165116</v>
      </c>
      <c r="M8" s="17"/>
      <c r="N8" s="87"/>
      <c r="O8" s="127" t="s">
        <v>19</v>
      </c>
      <c r="P8" s="99"/>
      <c r="Q8" s="100"/>
      <c r="R8" s="31">
        <v>83155</v>
      </c>
      <c r="S8" s="32">
        <v>9</v>
      </c>
      <c r="T8" s="33">
        <f t="shared" si="0"/>
        <v>83164</v>
      </c>
      <c r="U8" s="34">
        <v>288107</v>
      </c>
      <c r="V8" s="34">
        <v>1277</v>
      </c>
      <c r="W8" s="31">
        <v>1965</v>
      </c>
      <c r="X8" s="33">
        <f t="shared" si="1"/>
        <v>372548</v>
      </c>
    </row>
    <row r="9" spans="1:24" s="22" customFormat="1" ht="7.5" customHeight="1" x14ac:dyDescent="0.15">
      <c r="A9" s="13"/>
      <c r="B9" s="87"/>
      <c r="C9" s="104" t="s">
        <v>20</v>
      </c>
      <c r="D9" s="95" t="s">
        <v>21</v>
      </c>
      <c r="E9" s="94"/>
      <c r="F9" s="31">
        <v>21788</v>
      </c>
      <c r="G9" s="32">
        <v>2</v>
      </c>
      <c r="H9" s="33">
        <f t="shared" si="2"/>
        <v>21790</v>
      </c>
      <c r="I9" s="34">
        <v>57223</v>
      </c>
      <c r="J9" s="34">
        <v>298</v>
      </c>
      <c r="K9" s="31">
        <v>572</v>
      </c>
      <c r="L9" s="33">
        <f t="shared" si="3"/>
        <v>79311</v>
      </c>
      <c r="M9" s="17"/>
      <c r="N9" s="87"/>
      <c r="O9" s="79" t="s">
        <v>22</v>
      </c>
      <c r="P9" s="99" t="s">
        <v>23</v>
      </c>
      <c r="Q9" s="100"/>
      <c r="R9" s="31">
        <v>54818</v>
      </c>
      <c r="S9" s="32">
        <v>4</v>
      </c>
      <c r="T9" s="33">
        <f t="shared" si="0"/>
        <v>54822</v>
      </c>
      <c r="U9" s="34">
        <v>151035</v>
      </c>
      <c r="V9" s="34">
        <v>791</v>
      </c>
      <c r="W9" s="31">
        <v>1067</v>
      </c>
      <c r="X9" s="33">
        <f t="shared" si="1"/>
        <v>206648</v>
      </c>
    </row>
    <row r="10" spans="1:24" s="22" customFormat="1" ht="7.5" customHeight="1" x14ac:dyDescent="0.15">
      <c r="A10" s="13"/>
      <c r="B10" s="87"/>
      <c r="C10" s="105"/>
      <c r="D10" s="99" t="s">
        <v>24</v>
      </c>
      <c r="E10" s="100"/>
      <c r="F10" s="31">
        <v>6044</v>
      </c>
      <c r="G10" s="32">
        <v>1</v>
      </c>
      <c r="H10" s="33">
        <f>SUM(F10:G10)</f>
        <v>6045</v>
      </c>
      <c r="I10" s="34">
        <v>36529</v>
      </c>
      <c r="J10" s="34">
        <v>201</v>
      </c>
      <c r="K10" s="31">
        <v>348</v>
      </c>
      <c r="L10" s="33">
        <f>SUM(H10:J10)</f>
        <v>42775</v>
      </c>
      <c r="M10" s="17"/>
      <c r="N10" s="87"/>
      <c r="O10" s="79"/>
      <c r="P10" s="99" t="s">
        <v>25</v>
      </c>
      <c r="Q10" s="100"/>
      <c r="R10" s="31">
        <v>27441</v>
      </c>
      <c r="S10" s="32">
        <v>14</v>
      </c>
      <c r="T10" s="33">
        <f t="shared" si="0"/>
        <v>27455</v>
      </c>
      <c r="U10" s="31">
        <v>125793</v>
      </c>
      <c r="V10" s="31">
        <v>796</v>
      </c>
      <c r="W10" s="31">
        <v>1400</v>
      </c>
      <c r="X10" s="33">
        <f t="shared" si="1"/>
        <v>154044</v>
      </c>
    </row>
    <row r="11" spans="1:24" s="22" customFormat="1" ht="7.5" customHeight="1" x14ac:dyDescent="0.15">
      <c r="A11" s="13"/>
      <c r="B11" s="87"/>
      <c r="C11" s="106"/>
      <c r="D11" s="99" t="s">
        <v>10</v>
      </c>
      <c r="E11" s="100"/>
      <c r="F11" s="31">
        <f>SUM(F9:F10)</f>
        <v>27832</v>
      </c>
      <c r="G11" s="32">
        <f>SUM(G9:G10)</f>
        <v>3</v>
      </c>
      <c r="H11" s="33">
        <f>SUM(F11:G11)</f>
        <v>27835</v>
      </c>
      <c r="I11" s="34">
        <f t="shared" ref="I11:K11" si="5">SUM(I9:I10)</f>
        <v>93752</v>
      </c>
      <c r="J11" s="34">
        <f t="shared" si="5"/>
        <v>499</v>
      </c>
      <c r="K11" s="31">
        <f t="shared" si="5"/>
        <v>920</v>
      </c>
      <c r="L11" s="33">
        <f>SUM(H11:J11)</f>
        <v>122086</v>
      </c>
      <c r="M11" s="17"/>
      <c r="N11" s="87"/>
      <c r="O11" s="79"/>
      <c r="P11" s="99" t="s">
        <v>10</v>
      </c>
      <c r="Q11" s="100"/>
      <c r="R11" s="31">
        <f>SUM(R9:R10)</f>
        <v>82259</v>
      </c>
      <c r="S11" s="32">
        <f>SUM(S9:S10)</f>
        <v>18</v>
      </c>
      <c r="T11" s="33">
        <f t="shared" si="0"/>
        <v>82277</v>
      </c>
      <c r="U11" s="34">
        <f t="shared" ref="U11:W11" si="6">SUM(U9:U10)</f>
        <v>276828</v>
      </c>
      <c r="V11" s="34">
        <f t="shared" si="6"/>
        <v>1587</v>
      </c>
      <c r="W11" s="31">
        <f t="shared" si="6"/>
        <v>2467</v>
      </c>
      <c r="X11" s="33">
        <f t="shared" si="1"/>
        <v>360692</v>
      </c>
    </row>
    <row r="12" spans="1:24" s="22" customFormat="1" ht="7.5" customHeight="1" x14ac:dyDescent="0.15">
      <c r="A12" s="13"/>
      <c r="B12" s="87"/>
      <c r="C12" s="115" t="s">
        <v>26</v>
      </c>
      <c r="D12" s="95" t="s">
        <v>27</v>
      </c>
      <c r="E12" s="94"/>
      <c r="F12" s="31">
        <v>16130</v>
      </c>
      <c r="G12" s="32">
        <v>0</v>
      </c>
      <c r="H12" s="33">
        <f t="shared" si="2"/>
        <v>16130</v>
      </c>
      <c r="I12" s="34">
        <v>58629</v>
      </c>
      <c r="J12" s="34">
        <v>306</v>
      </c>
      <c r="K12" s="31">
        <v>605</v>
      </c>
      <c r="L12" s="33">
        <f t="shared" si="3"/>
        <v>75065</v>
      </c>
      <c r="M12" s="17"/>
      <c r="N12" s="87"/>
      <c r="O12" s="79" t="s">
        <v>28</v>
      </c>
      <c r="P12" s="99" t="s">
        <v>29</v>
      </c>
      <c r="Q12" s="100"/>
      <c r="R12" s="31">
        <v>150836</v>
      </c>
      <c r="S12" s="32">
        <v>31</v>
      </c>
      <c r="T12" s="33">
        <f t="shared" si="0"/>
        <v>150867</v>
      </c>
      <c r="U12" s="34">
        <v>289180</v>
      </c>
      <c r="V12" s="34">
        <v>2096</v>
      </c>
      <c r="W12" s="31">
        <v>2482</v>
      </c>
      <c r="X12" s="33">
        <f t="shared" si="1"/>
        <v>442143</v>
      </c>
    </row>
    <row r="13" spans="1:24" s="22" customFormat="1" ht="7.5" customHeight="1" x14ac:dyDescent="0.15">
      <c r="A13" s="13"/>
      <c r="B13" s="87"/>
      <c r="C13" s="135"/>
      <c r="D13" s="95" t="s">
        <v>30</v>
      </c>
      <c r="E13" s="94"/>
      <c r="F13" s="31">
        <v>5568</v>
      </c>
      <c r="G13" s="32">
        <v>0</v>
      </c>
      <c r="H13" s="33">
        <f t="shared" si="2"/>
        <v>5568</v>
      </c>
      <c r="I13" s="34">
        <v>10322</v>
      </c>
      <c r="J13" s="34">
        <v>81</v>
      </c>
      <c r="K13" s="31">
        <v>134</v>
      </c>
      <c r="L13" s="33">
        <f t="shared" si="3"/>
        <v>15971</v>
      </c>
      <c r="M13" s="17"/>
      <c r="N13" s="87"/>
      <c r="O13" s="79"/>
      <c r="P13" s="107" t="s">
        <v>31</v>
      </c>
      <c r="Q13" s="76" t="s">
        <v>32</v>
      </c>
      <c r="R13" s="36">
        <v>124808</v>
      </c>
      <c r="S13" s="37">
        <v>22</v>
      </c>
      <c r="T13" s="33">
        <f t="shared" si="0"/>
        <v>124830</v>
      </c>
      <c r="U13" s="38">
        <v>240352</v>
      </c>
      <c r="V13" s="38">
        <v>1707</v>
      </c>
      <c r="W13" s="36">
        <v>2268</v>
      </c>
      <c r="X13" s="33">
        <f t="shared" si="1"/>
        <v>366889</v>
      </c>
    </row>
    <row r="14" spans="1:24" s="22" customFormat="1" ht="7.5" customHeight="1" x14ac:dyDescent="0.15">
      <c r="A14" s="13"/>
      <c r="B14" s="87"/>
      <c r="C14" s="136"/>
      <c r="D14" s="99" t="s">
        <v>10</v>
      </c>
      <c r="E14" s="100"/>
      <c r="F14" s="31">
        <f>SUM(F12:F13)</f>
        <v>21698</v>
      </c>
      <c r="G14" s="32">
        <f>SUM(G12:G13)</f>
        <v>0</v>
      </c>
      <c r="H14" s="33">
        <f t="shared" si="2"/>
        <v>21698</v>
      </c>
      <c r="I14" s="34">
        <f t="shared" ref="I14:K14" si="7">SUM(I12:I13)</f>
        <v>68951</v>
      </c>
      <c r="J14" s="34">
        <f t="shared" si="7"/>
        <v>387</v>
      </c>
      <c r="K14" s="31">
        <f t="shared" si="7"/>
        <v>739</v>
      </c>
      <c r="L14" s="33">
        <f t="shared" si="3"/>
        <v>91036</v>
      </c>
      <c r="M14" s="17"/>
      <c r="N14" s="87"/>
      <c r="O14" s="79"/>
      <c r="P14" s="124"/>
      <c r="Q14" s="76" t="s">
        <v>33</v>
      </c>
      <c r="R14" s="36">
        <v>25506</v>
      </c>
      <c r="S14" s="37">
        <v>5</v>
      </c>
      <c r="T14" s="33">
        <f t="shared" si="0"/>
        <v>25511</v>
      </c>
      <c r="U14" s="38">
        <v>57567</v>
      </c>
      <c r="V14" s="38">
        <v>372</v>
      </c>
      <c r="W14" s="36">
        <v>514</v>
      </c>
      <c r="X14" s="33">
        <f t="shared" si="1"/>
        <v>83450</v>
      </c>
    </row>
    <row r="15" spans="1:24" s="22" customFormat="1" ht="7.5" customHeight="1" x14ac:dyDescent="0.15">
      <c r="A15" s="13"/>
      <c r="B15" s="87"/>
      <c r="C15" s="92" t="s">
        <v>34</v>
      </c>
      <c r="D15" s="93"/>
      <c r="E15" s="94"/>
      <c r="F15" s="31">
        <v>26611</v>
      </c>
      <c r="G15" s="32">
        <v>2</v>
      </c>
      <c r="H15" s="33">
        <f t="shared" si="2"/>
        <v>26613</v>
      </c>
      <c r="I15" s="34">
        <v>78438</v>
      </c>
      <c r="J15" s="34">
        <v>386</v>
      </c>
      <c r="K15" s="31">
        <v>846</v>
      </c>
      <c r="L15" s="33">
        <f t="shared" si="3"/>
        <v>105437</v>
      </c>
      <c r="M15" s="17"/>
      <c r="N15" s="87"/>
      <c r="O15" s="79"/>
      <c r="P15" s="124"/>
      <c r="Q15" s="76" t="s">
        <v>10</v>
      </c>
      <c r="R15" s="31">
        <f>SUM(R13:R14)</f>
        <v>150314</v>
      </c>
      <c r="S15" s="32">
        <f>SUM(S13:S14)</f>
        <v>27</v>
      </c>
      <c r="T15" s="33">
        <f t="shared" si="0"/>
        <v>150341</v>
      </c>
      <c r="U15" s="34">
        <f>SUM(U13:U14)</f>
        <v>297919</v>
      </c>
      <c r="V15" s="34">
        <f t="shared" ref="V15:W15" si="8">SUM(V13:V14)</f>
        <v>2079</v>
      </c>
      <c r="W15" s="31">
        <f t="shared" si="8"/>
        <v>2782</v>
      </c>
      <c r="X15" s="33">
        <f t="shared" si="1"/>
        <v>450339</v>
      </c>
    </row>
    <row r="16" spans="1:24" s="22" customFormat="1" ht="7.5" customHeight="1" x14ac:dyDescent="0.15">
      <c r="A16" s="13"/>
      <c r="B16" s="87"/>
      <c r="C16" s="115" t="s">
        <v>35</v>
      </c>
      <c r="D16" s="95" t="s">
        <v>36</v>
      </c>
      <c r="E16" s="94"/>
      <c r="F16" s="31">
        <v>21750</v>
      </c>
      <c r="G16" s="32">
        <v>3</v>
      </c>
      <c r="H16" s="33">
        <f t="shared" si="2"/>
        <v>21753</v>
      </c>
      <c r="I16" s="34">
        <v>59437</v>
      </c>
      <c r="J16" s="34">
        <v>371</v>
      </c>
      <c r="K16" s="31">
        <v>685</v>
      </c>
      <c r="L16" s="33">
        <f t="shared" si="3"/>
        <v>81561</v>
      </c>
      <c r="M16" s="17"/>
      <c r="N16" s="88"/>
      <c r="O16" s="83" t="s">
        <v>37</v>
      </c>
      <c r="P16" s="84"/>
      <c r="Q16" s="85"/>
      <c r="R16" s="39">
        <f>SUM(R4,R11:R12,R15,R7:R8)</f>
        <v>673787</v>
      </c>
      <c r="S16" s="40">
        <f>SUM(S4,S11:S12,S15,S7:S8)</f>
        <v>97</v>
      </c>
      <c r="T16" s="41">
        <f t="shared" ref="T16" si="9">SUM(R16:S16)</f>
        <v>673884</v>
      </c>
      <c r="U16" s="39">
        <f t="shared" ref="U16:W16" si="10">SUM(U4,U11:U12,U15,U7:U8)</f>
        <v>1776232</v>
      </c>
      <c r="V16" s="39">
        <f t="shared" si="10"/>
        <v>10791</v>
      </c>
      <c r="W16" s="39">
        <f t="shared" si="10"/>
        <v>13747</v>
      </c>
      <c r="X16" s="41">
        <f t="shared" ref="X16" si="11">SUM(T16:V16)</f>
        <v>2460907</v>
      </c>
    </row>
    <row r="17" spans="1:24" s="22" customFormat="1" ht="7.5" customHeight="1" x14ac:dyDescent="0.15">
      <c r="A17" s="13"/>
      <c r="B17" s="87"/>
      <c r="C17" s="135"/>
      <c r="D17" s="95" t="s">
        <v>30</v>
      </c>
      <c r="E17" s="94"/>
      <c r="F17" s="31">
        <v>2805</v>
      </c>
      <c r="G17" s="32">
        <v>0</v>
      </c>
      <c r="H17" s="33">
        <f t="shared" si="2"/>
        <v>2805</v>
      </c>
      <c r="I17" s="34">
        <v>4401</v>
      </c>
      <c r="J17" s="34">
        <v>42</v>
      </c>
      <c r="K17" s="31">
        <v>59</v>
      </c>
      <c r="L17" s="33">
        <f t="shared" si="3"/>
        <v>7248</v>
      </c>
      <c r="M17" s="17"/>
      <c r="N17" s="86" t="s">
        <v>38</v>
      </c>
      <c r="O17" s="89" t="s">
        <v>39</v>
      </c>
      <c r="P17" s="90"/>
      <c r="Q17" s="91"/>
      <c r="R17" s="31">
        <v>78176</v>
      </c>
      <c r="S17" s="32">
        <v>4</v>
      </c>
      <c r="T17" s="33">
        <f t="shared" ref="T17:T88" si="12">SUM(R17:S17)</f>
        <v>78180</v>
      </c>
      <c r="U17" s="34">
        <v>209636</v>
      </c>
      <c r="V17" s="34">
        <v>1197</v>
      </c>
      <c r="W17" s="31">
        <v>1303</v>
      </c>
      <c r="X17" s="33">
        <f t="shared" si="1"/>
        <v>289013</v>
      </c>
    </row>
    <row r="18" spans="1:24" s="22" customFormat="1" ht="7.5" customHeight="1" x14ac:dyDescent="0.15">
      <c r="A18" s="13"/>
      <c r="B18" s="87"/>
      <c r="C18" s="136"/>
      <c r="D18" s="99" t="s">
        <v>10</v>
      </c>
      <c r="E18" s="100"/>
      <c r="F18" s="31">
        <f>SUM(F16:F17)</f>
        <v>24555</v>
      </c>
      <c r="G18" s="32">
        <f>SUM(G16:G17)</f>
        <v>3</v>
      </c>
      <c r="H18" s="33">
        <f t="shared" si="2"/>
        <v>24558</v>
      </c>
      <c r="I18" s="34">
        <f t="shared" ref="I18:K18" si="13">SUM(I16:I17)</f>
        <v>63838</v>
      </c>
      <c r="J18" s="34">
        <f t="shared" si="13"/>
        <v>413</v>
      </c>
      <c r="K18" s="31">
        <f t="shared" si="13"/>
        <v>744</v>
      </c>
      <c r="L18" s="33">
        <f t="shared" si="3"/>
        <v>88809</v>
      </c>
      <c r="M18" s="17"/>
      <c r="N18" s="87"/>
      <c r="O18" s="104" t="s">
        <v>40</v>
      </c>
      <c r="P18" s="95" t="s">
        <v>41</v>
      </c>
      <c r="Q18" s="94"/>
      <c r="R18" s="31">
        <v>147585</v>
      </c>
      <c r="S18" s="32">
        <v>28</v>
      </c>
      <c r="T18" s="33">
        <f t="shared" si="12"/>
        <v>147613</v>
      </c>
      <c r="U18" s="34">
        <v>466334</v>
      </c>
      <c r="V18" s="34">
        <v>2560</v>
      </c>
      <c r="W18" s="31">
        <v>3478</v>
      </c>
      <c r="X18" s="33">
        <f t="shared" si="1"/>
        <v>616507</v>
      </c>
    </row>
    <row r="19" spans="1:24" s="22" customFormat="1" ht="7.5" customHeight="1" x14ac:dyDescent="0.15">
      <c r="A19" s="13"/>
      <c r="B19" s="88"/>
      <c r="C19" s="83" t="s">
        <v>37</v>
      </c>
      <c r="D19" s="84"/>
      <c r="E19" s="85"/>
      <c r="F19" s="39">
        <f>SUM(F6:F8,F11,F14:F15,F18)</f>
        <v>258191</v>
      </c>
      <c r="G19" s="42">
        <f>SUM(G6:G8,G11,G14:G15,G18)</f>
        <v>21</v>
      </c>
      <c r="H19" s="41">
        <f t="shared" si="2"/>
        <v>258212</v>
      </c>
      <c r="I19" s="43">
        <f t="shared" ref="I19:K19" si="14">SUM(I6:I8,I11,I14:I15,I18)</f>
        <v>922927</v>
      </c>
      <c r="J19" s="43">
        <f t="shared" si="14"/>
        <v>6712</v>
      </c>
      <c r="K19" s="39">
        <f t="shared" si="14"/>
        <v>15517</v>
      </c>
      <c r="L19" s="41">
        <f t="shared" si="3"/>
        <v>1187851</v>
      </c>
      <c r="M19" s="17"/>
      <c r="N19" s="87"/>
      <c r="O19" s="105"/>
      <c r="P19" s="95" t="s">
        <v>42</v>
      </c>
      <c r="Q19" s="94"/>
      <c r="R19" s="31">
        <v>22283</v>
      </c>
      <c r="S19" s="32">
        <v>6</v>
      </c>
      <c r="T19" s="33">
        <f t="shared" si="12"/>
        <v>22289</v>
      </c>
      <c r="U19" s="34">
        <v>39384</v>
      </c>
      <c r="V19" s="34">
        <v>300</v>
      </c>
      <c r="W19" s="31">
        <v>287</v>
      </c>
      <c r="X19" s="33">
        <f t="shared" si="1"/>
        <v>61973</v>
      </c>
    </row>
    <row r="20" spans="1:24" s="22" customFormat="1" ht="7.5" customHeight="1" x14ac:dyDescent="0.15">
      <c r="A20" s="13"/>
      <c r="B20" s="86" t="s">
        <v>43</v>
      </c>
      <c r="C20" s="108" t="s">
        <v>44</v>
      </c>
      <c r="D20" s="107" t="s">
        <v>45</v>
      </c>
      <c r="E20" s="76" t="s">
        <v>46</v>
      </c>
      <c r="F20" s="31">
        <v>65287</v>
      </c>
      <c r="G20" s="32">
        <v>3</v>
      </c>
      <c r="H20" s="33">
        <f t="shared" si="2"/>
        <v>65290</v>
      </c>
      <c r="I20" s="34">
        <v>161328</v>
      </c>
      <c r="J20" s="34">
        <v>1240</v>
      </c>
      <c r="K20" s="31">
        <v>1174</v>
      </c>
      <c r="L20" s="33">
        <f t="shared" si="3"/>
        <v>227858</v>
      </c>
      <c r="M20" s="17"/>
      <c r="N20" s="87"/>
      <c r="O20" s="106"/>
      <c r="P20" s="95" t="s">
        <v>10</v>
      </c>
      <c r="Q20" s="94"/>
      <c r="R20" s="31">
        <f>SUM(R18:R19)</f>
        <v>169868</v>
      </c>
      <c r="S20" s="32">
        <f>SUM(S18:S19)</f>
        <v>34</v>
      </c>
      <c r="T20" s="33">
        <f t="shared" si="12"/>
        <v>169902</v>
      </c>
      <c r="U20" s="34">
        <f t="shared" ref="U20:W20" si="15">SUM(U18:U19)</f>
        <v>505718</v>
      </c>
      <c r="V20" s="34">
        <f t="shared" si="15"/>
        <v>2860</v>
      </c>
      <c r="W20" s="31">
        <f t="shared" si="15"/>
        <v>3765</v>
      </c>
      <c r="X20" s="33">
        <f t="shared" si="1"/>
        <v>678480</v>
      </c>
    </row>
    <row r="21" spans="1:24" s="22" customFormat="1" ht="7.5" customHeight="1" x14ac:dyDescent="0.15">
      <c r="A21" s="13"/>
      <c r="B21" s="87"/>
      <c r="C21" s="105"/>
      <c r="D21" s="124"/>
      <c r="E21" s="76" t="s">
        <v>47</v>
      </c>
      <c r="F21" s="31">
        <v>17103</v>
      </c>
      <c r="G21" s="32">
        <v>0</v>
      </c>
      <c r="H21" s="33">
        <f t="shared" si="2"/>
        <v>17103</v>
      </c>
      <c r="I21" s="34">
        <v>44798</v>
      </c>
      <c r="J21" s="34">
        <v>320</v>
      </c>
      <c r="K21" s="31">
        <v>249</v>
      </c>
      <c r="L21" s="33">
        <f t="shared" si="3"/>
        <v>62221</v>
      </c>
      <c r="M21" s="17"/>
      <c r="N21" s="87"/>
      <c r="O21" s="104" t="s">
        <v>48</v>
      </c>
      <c r="P21" s="95" t="s">
        <v>49</v>
      </c>
      <c r="Q21" s="94"/>
      <c r="R21" s="31">
        <v>74794</v>
      </c>
      <c r="S21" s="32">
        <v>14</v>
      </c>
      <c r="T21" s="33">
        <f t="shared" si="12"/>
        <v>74808</v>
      </c>
      <c r="U21" s="34">
        <v>262835</v>
      </c>
      <c r="V21" s="34">
        <v>1289</v>
      </c>
      <c r="W21" s="31">
        <v>2153</v>
      </c>
      <c r="X21" s="33">
        <f t="shared" si="1"/>
        <v>338932</v>
      </c>
    </row>
    <row r="22" spans="1:24" s="22" customFormat="1" ht="7.5" customHeight="1" x14ac:dyDescent="0.15">
      <c r="A22" s="13"/>
      <c r="B22" s="87"/>
      <c r="C22" s="105"/>
      <c r="D22" s="124"/>
      <c r="E22" s="76" t="s">
        <v>10</v>
      </c>
      <c r="F22" s="31">
        <f>SUM(F20:F21)</f>
        <v>82390</v>
      </c>
      <c r="G22" s="32">
        <f>SUM(G20:G21)</f>
        <v>3</v>
      </c>
      <c r="H22" s="33">
        <f t="shared" si="2"/>
        <v>82393</v>
      </c>
      <c r="I22" s="34">
        <f t="shared" ref="I22:K22" si="16">SUM(I20:I21)</f>
        <v>206126</v>
      </c>
      <c r="J22" s="34">
        <f t="shared" si="16"/>
        <v>1560</v>
      </c>
      <c r="K22" s="31">
        <f t="shared" si="16"/>
        <v>1423</v>
      </c>
      <c r="L22" s="33">
        <f t="shared" si="3"/>
        <v>290079</v>
      </c>
      <c r="M22" s="17"/>
      <c r="N22" s="87"/>
      <c r="O22" s="105"/>
      <c r="P22" s="95" t="s">
        <v>50</v>
      </c>
      <c r="Q22" s="94"/>
      <c r="R22" s="36">
        <v>100536</v>
      </c>
      <c r="S22" s="37">
        <v>18</v>
      </c>
      <c r="T22" s="44">
        <f t="shared" si="12"/>
        <v>100554</v>
      </c>
      <c r="U22" s="38">
        <v>357628</v>
      </c>
      <c r="V22" s="38">
        <v>1347</v>
      </c>
      <c r="W22" s="36">
        <v>2825</v>
      </c>
      <c r="X22" s="44">
        <f t="shared" si="1"/>
        <v>459529</v>
      </c>
    </row>
    <row r="23" spans="1:24" s="22" customFormat="1" ht="7.5" customHeight="1" x14ac:dyDescent="0.15">
      <c r="A23" s="13"/>
      <c r="B23" s="87"/>
      <c r="C23" s="106"/>
      <c r="D23" s="95" t="s">
        <v>51</v>
      </c>
      <c r="E23" s="94"/>
      <c r="F23" s="31">
        <v>50756</v>
      </c>
      <c r="G23" s="32">
        <v>0</v>
      </c>
      <c r="H23" s="33">
        <f t="shared" si="2"/>
        <v>50756</v>
      </c>
      <c r="I23" s="34">
        <v>118920</v>
      </c>
      <c r="J23" s="34">
        <v>852</v>
      </c>
      <c r="K23" s="31">
        <v>744</v>
      </c>
      <c r="L23" s="33">
        <f t="shared" si="3"/>
        <v>170528</v>
      </c>
      <c r="M23" s="17"/>
      <c r="N23" s="87"/>
      <c r="O23" s="105"/>
      <c r="P23" s="96" t="s">
        <v>52</v>
      </c>
      <c r="Q23" s="76" t="s">
        <v>52</v>
      </c>
      <c r="R23" s="36">
        <v>17206</v>
      </c>
      <c r="S23" s="37">
        <v>1</v>
      </c>
      <c r="T23" s="44">
        <f t="shared" si="12"/>
        <v>17207</v>
      </c>
      <c r="U23" s="38">
        <v>59285</v>
      </c>
      <c r="V23" s="38">
        <v>338</v>
      </c>
      <c r="W23" s="36">
        <v>672</v>
      </c>
      <c r="X23" s="44">
        <f t="shared" si="1"/>
        <v>76830</v>
      </c>
    </row>
    <row r="24" spans="1:24" s="22" customFormat="1" ht="7.5" customHeight="1" x14ac:dyDescent="0.15">
      <c r="A24" s="13"/>
      <c r="B24" s="87"/>
      <c r="C24" s="79" t="s">
        <v>53</v>
      </c>
      <c r="D24" s="116" t="s">
        <v>54</v>
      </c>
      <c r="E24" s="117"/>
      <c r="F24" s="31">
        <v>77848</v>
      </c>
      <c r="G24" s="32">
        <v>8</v>
      </c>
      <c r="H24" s="33">
        <f t="shared" si="2"/>
        <v>77856</v>
      </c>
      <c r="I24" s="34">
        <v>148673</v>
      </c>
      <c r="J24" s="34">
        <v>1029</v>
      </c>
      <c r="K24" s="31">
        <v>1127</v>
      </c>
      <c r="L24" s="33">
        <f t="shared" si="3"/>
        <v>227558</v>
      </c>
      <c r="M24" s="17"/>
      <c r="N24" s="87"/>
      <c r="O24" s="105"/>
      <c r="P24" s="97"/>
      <c r="Q24" s="76" t="s">
        <v>55</v>
      </c>
      <c r="R24" s="36">
        <v>36770</v>
      </c>
      <c r="S24" s="37">
        <v>3</v>
      </c>
      <c r="T24" s="44">
        <f t="shared" si="12"/>
        <v>36773</v>
      </c>
      <c r="U24" s="38">
        <v>91076</v>
      </c>
      <c r="V24" s="38">
        <v>578</v>
      </c>
      <c r="W24" s="36">
        <v>738</v>
      </c>
      <c r="X24" s="44">
        <f t="shared" si="1"/>
        <v>128427</v>
      </c>
    </row>
    <row r="25" spans="1:24" s="22" customFormat="1" ht="7.5" customHeight="1" x14ac:dyDescent="0.15">
      <c r="A25" s="13"/>
      <c r="B25" s="87"/>
      <c r="C25" s="79"/>
      <c r="D25" s="95" t="s">
        <v>56</v>
      </c>
      <c r="E25" s="94"/>
      <c r="F25" s="31">
        <v>30214</v>
      </c>
      <c r="G25" s="32">
        <v>1</v>
      </c>
      <c r="H25" s="33">
        <f t="shared" si="2"/>
        <v>30215</v>
      </c>
      <c r="I25" s="34">
        <v>96289</v>
      </c>
      <c r="J25" s="34">
        <v>590</v>
      </c>
      <c r="K25" s="31">
        <v>889</v>
      </c>
      <c r="L25" s="33">
        <f t="shared" si="3"/>
        <v>127094</v>
      </c>
      <c r="M25" s="17"/>
      <c r="N25" s="87"/>
      <c r="O25" s="105"/>
      <c r="P25" s="97"/>
      <c r="Q25" s="76" t="s">
        <v>57</v>
      </c>
      <c r="R25" s="36">
        <v>41651</v>
      </c>
      <c r="S25" s="32">
        <v>9</v>
      </c>
      <c r="T25" s="33">
        <f t="shared" si="12"/>
        <v>41660</v>
      </c>
      <c r="U25" s="34">
        <v>140378</v>
      </c>
      <c r="V25" s="34">
        <v>733</v>
      </c>
      <c r="W25" s="31">
        <v>1043</v>
      </c>
      <c r="X25" s="33">
        <f t="shared" si="1"/>
        <v>182771</v>
      </c>
    </row>
    <row r="26" spans="1:24" s="22" customFormat="1" ht="7.5" customHeight="1" x14ac:dyDescent="0.15">
      <c r="A26" s="13"/>
      <c r="B26" s="87"/>
      <c r="C26" s="79"/>
      <c r="D26" s="95" t="s">
        <v>58</v>
      </c>
      <c r="E26" s="94"/>
      <c r="F26" s="31">
        <v>34950</v>
      </c>
      <c r="G26" s="32">
        <v>1</v>
      </c>
      <c r="H26" s="33">
        <f t="shared" si="2"/>
        <v>34951</v>
      </c>
      <c r="I26" s="34">
        <v>72080</v>
      </c>
      <c r="J26" s="34">
        <v>375</v>
      </c>
      <c r="K26" s="31">
        <v>460</v>
      </c>
      <c r="L26" s="33">
        <f t="shared" si="3"/>
        <v>107406</v>
      </c>
      <c r="M26" s="17"/>
      <c r="N26" s="87"/>
      <c r="O26" s="106"/>
      <c r="P26" s="98"/>
      <c r="Q26" s="76" t="s">
        <v>10</v>
      </c>
      <c r="R26" s="31">
        <f>SUM(R23:R25)</f>
        <v>95627</v>
      </c>
      <c r="S26" s="32">
        <f>SUM(S23:S25)</f>
        <v>13</v>
      </c>
      <c r="T26" s="44">
        <f t="shared" si="12"/>
        <v>95640</v>
      </c>
      <c r="U26" s="34">
        <f t="shared" ref="U26:W26" si="17">SUM(U23:U25)</f>
        <v>290739</v>
      </c>
      <c r="V26" s="34">
        <f t="shared" si="17"/>
        <v>1649</v>
      </c>
      <c r="W26" s="31">
        <f t="shared" si="17"/>
        <v>2453</v>
      </c>
      <c r="X26" s="44">
        <f t="shared" si="1"/>
        <v>388028</v>
      </c>
    </row>
    <row r="27" spans="1:24" s="22" customFormat="1" ht="7.5" customHeight="1" x14ac:dyDescent="0.15">
      <c r="A27" s="13"/>
      <c r="B27" s="87"/>
      <c r="C27" s="79"/>
      <c r="D27" s="119" t="s">
        <v>10</v>
      </c>
      <c r="E27" s="120"/>
      <c r="F27" s="45">
        <f>SUM(F24:F26)</f>
        <v>143012</v>
      </c>
      <c r="G27" s="32">
        <f>SUM(G24:G26)</f>
        <v>10</v>
      </c>
      <c r="H27" s="33">
        <f t="shared" si="2"/>
        <v>143022</v>
      </c>
      <c r="I27" s="34">
        <f>SUM(I24:I26)</f>
        <v>317042</v>
      </c>
      <c r="J27" s="34">
        <f>SUM(J24:J26)</f>
        <v>1994</v>
      </c>
      <c r="K27" s="31">
        <f>SUM(K24:K26)</f>
        <v>2476</v>
      </c>
      <c r="L27" s="33">
        <f>SUM(H27:J27)</f>
        <v>462058</v>
      </c>
      <c r="M27" s="17"/>
      <c r="N27" s="87"/>
      <c r="O27" s="104" t="s">
        <v>59</v>
      </c>
      <c r="P27" s="95" t="s">
        <v>60</v>
      </c>
      <c r="Q27" s="94"/>
      <c r="R27" s="31">
        <v>126287</v>
      </c>
      <c r="S27" s="32">
        <v>30</v>
      </c>
      <c r="T27" s="33">
        <f t="shared" si="12"/>
        <v>126317</v>
      </c>
      <c r="U27" s="34">
        <v>487429</v>
      </c>
      <c r="V27" s="34">
        <v>3646</v>
      </c>
      <c r="W27" s="31">
        <v>8707</v>
      </c>
      <c r="X27" s="44">
        <f t="shared" si="1"/>
        <v>617392</v>
      </c>
    </row>
    <row r="28" spans="1:24" s="22" customFormat="1" ht="7.5" customHeight="1" x14ac:dyDescent="0.15">
      <c r="A28" s="13"/>
      <c r="B28" s="87"/>
      <c r="C28" s="104" t="s">
        <v>61</v>
      </c>
      <c r="D28" s="95" t="s">
        <v>62</v>
      </c>
      <c r="E28" s="94"/>
      <c r="F28" s="31">
        <v>124308</v>
      </c>
      <c r="G28" s="32">
        <v>10</v>
      </c>
      <c r="H28" s="33">
        <f t="shared" si="2"/>
        <v>124318</v>
      </c>
      <c r="I28" s="34">
        <v>322451</v>
      </c>
      <c r="J28" s="34">
        <v>2664</v>
      </c>
      <c r="K28" s="31">
        <v>2448</v>
      </c>
      <c r="L28" s="33">
        <f t="shared" si="3"/>
        <v>449433</v>
      </c>
      <c r="M28" s="17"/>
      <c r="N28" s="87"/>
      <c r="O28" s="105"/>
      <c r="P28" s="95" t="s">
        <v>63</v>
      </c>
      <c r="Q28" s="94"/>
      <c r="R28" s="31">
        <v>64731</v>
      </c>
      <c r="S28" s="32">
        <v>9</v>
      </c>
      <c r="T28" s="33">
        <f t="shared" si="12"/>
        <v>64740</v>
      </c>
      <c r="U28" s="34">
        <v>182128</v>
      </c>
      <c r="V28" s="34">
        <v>762</v>
      </c>
      <c r="W28" s="31">
        <v>1470</v>
      </c>
      <c r="X28" s="44">
        <f t="shared" si="1"/>
        <v>247630</v>
      </c>
    </row>
    <row r="29" spans="1:24" s="22" customFormat="1" ht="7.5" customHeight="1" x14ac:dyDescent="0.15">
      <c r="A29" s="13"/>
      <c r="B29" s="87"/>
      <c r="C29" s="105"/>
      <c r="D29" s="95" t="s">
        <v>64</v>
      </c>
      <c r="E29" s="94"/>
      <c r="F29" s="31">
        <v>33104</v>
      </c>
      <c r="G29" s="32">
        <v>3</v>
      </c>
      <c r="H29" s="33">
        <f t="shared" si="2"/>
        <v>33107</v>
      </c>
      <c r="I29" s="34">
        <v>150201</v>
      </c>
      <c r="J29" s="34">
        <v>963</v>
      </c>
      <c r="K29" s="31">
        <v>2860</v>
      </c>
      <c r="L29" s="33">
        <f t="shared" si="3"/>
        <v>184271</v>
      </c>
      <c r="M29" s="17"/>
      <c r="N29" s="87"/>
      <c r="O29" s="105"/>
      <c r="P29" s="96" t="s">
        <v>65</v>
      </c>
      <c r="Q29" s="76" t="s">
        <v>65</v>
      </c>
      <c r="R29" s="31">
        <v>45316</v>
      </c>
      <c r="S29" s="32">
        <v>11</v>
      </c>
      <c r="T29" s="33">
        <f t="shared" si="12"/>
        <v>45327</v>
      </c>
      <c r="U29" s="34">
        <v>161108</v>
      </c>
      <c r="V29" s="34">
        <v>860</v>
      </c>
      <c r="W29" s="31">
        <v>1685</v>
      </c>
      <c r="X29" s="44">
        <f t="shared" si="1"/>
        <v>207295</v>
      </c>
    </row>
    <row r="30" spans="1:24" s="22" customFormat="1" ht="7.5" customHeight="1" x14ac:dyDescent="0.15">
      <c r="A30" s="13"/>
      <c r="B30" s="87"/>
      <c r="C30" s="106"/>
      <c r="D30" s="95" t="s">
        <v>10</v>
      </c>
      <c r="E30" s="94"/>
      <c r="F30" s="45">
        <f>SUM(F28:F29)</f>
        <v>157412</v>
      </c>
      <c r="G30" s="32">
        <f>SUM(G28:G29)</f>
        <v>13</v>
      </c>
      <c r="H30" s="33">
        <f t="shared" si="2"/>
        <v>157425</v>
      </c>
      <c r="I30" s="31">
        <f>SUM(I28:I29)</f>
        <v>472652</v>
      </c>
      <c r="J30" s="31">
        <f>SUM(J28:J29)</f>
        <v>3627</v>
      </c>
      <c r="K30" s="31">
        <f>SUM(K28:K29)</f>
        <v>5308</v>
      </c>
      <c r="L30" s="33">
        <f t="shared" si="3"/>
        <v>633704</v>
      </c>
      <c r="M30" s="17"/>
      <c r="N30" s="87"/>
      <c r="O30" s="105"/>
      <c r="P30" s="97"/>
      <c r="Q30" s="76" t="s">
        <v>66</v>
      </c>
      <c r="R30" s="31">
        <v>22680</v>
      </c>
      <c r="S30" s="32">
        <v>6</v>
      </c>
      <c r="T30" s="33">
        <f t="shared" si="12"/>
        <v>22686</v>
      </c>
      <c r="U30" s="34">
        <v>88920</v>
      </c>
      <c r="V30" s="34">
        <v>365</v>
      </c>
      <c r="W30" s="31">
        <v>987</v>
      </c>
      <c r="X30" s="44">
        <f t="shared" si="1"/>
        <v>111971</v>
      </c>
    </row>
    <row r="31" spans="1:24" s="22" customFormat="1" ht="7.5" customHeight="1" x14ac:dyDescent="0.15">
      <c r="A31" s="13"/>
      <c r="B31" s="87"/>
      <c r="C31" s="92" t="s">
        <v>67</v>
      </c>
      <c r="D31" s="93"/>
      <c r="E31" s="94"/>
      <c r="F31" s="31">
        <v>120971</v>
      </c>
      <c r="G31" s="32">
        <v>6</v>
      </c>
      <c r="H31" s="33">
        <f t="shared" si="2"/>
        <v>120977</v>
      </c>
      <c r="I31" s="34">
        <v>250358</v>
      </c>
      <c r="J31" s="34">
        <v>1936</v>
      </c>
      <c r="K31" s="31">
        <v>1919</v>
      </c>
      <c r="L31" s="33">
        <f t="shared" si="3"/>
        <v>373271</v>
      </c>
      <c r="M31" s="17"/>
      <c r="N31" s="87"/>
      <c r="O31" s="105"/>
      <c r="P31" s="97"/>
      <c r="Q31" s="76" t="s">
        <v>68</v>
      </c>
      <c r="R31" s="45">
        <v>24772</v>
      </c>
      <c r="S31" s="32">
        <v>10</v>
      </c>
      <c r="T31" s="33">
        <f t="shared" si="12"/>
        <v>24782</v>
      </c>
      <c r="U31" s="31">
        <v>80863</v>
      </c>
      <c r="V31" s="31">
        <v>445</v>
      </c>
      <c r="W31" s="31">
        <v>813</v>
      </c>
      <c r="X31" s="33">
        <f t="shared" si="1"/>
        <v>106090</v>
      </c>
    </row>
    <row r="32" spans="1:24" s="22" customFormat="1" ht="7.5" customHeight="1" x14ac:dyDescent="0.15">
      <c r="A32" s="13"/>
      <c r="B32" s="87"/>
      <c r="C32" s="104" t="s">
        <v>69</v>
      </c>
      <c r="D32" s="95" t="s">
        <v>70</v>
      </c>
      <c r="E32" s="94"/>
      <c r="F32" s="31">
        <v>91567</v>
      </c>
      <c r="G32" s="32">
        <v>7</v>
      </c>
      <c r="H32" s="33">
        <f t="shared" si="2"/>
        <v>91574</v>
      </c>
      <c r="I32" s="34">
        <v>211494</v>
      </c>
      <c r="J32" s="34">
        <v>1595</v>
      </c>
      <c r="K32" s="31">
        <v>1683</v>
      </c>
      <c r="L32" s="33">
        <f t="shared" si="3"/>
        <v>304663</v>
      </c>
      <c r="M32" s="17"/>
      <c r="N32" s="87"/>
      <c r="O32" s="105"/>
      <c r="P32" s="98"/>
      <c r="Q32" s="76" t="s">
        <v>10</v>
      </c>
      <c r="R32" s="31">
        <f>SUM(R29:R31)</f>
        <v>92768</v>
      </c>
      <c r="S32" s="32">
        <f>SUM(S29:S31)</f>
        <v>27</v>
      </c>
      <c r="T32" s="33">
        <f t="shared" si="12"/>
        <v>92795</v>
      </c>
      <c r="U32" s="34">
        <f t="shared" ref="U32:W32" si="18">SUM(U29:U31)</f>
        <v>330891</v>
      </c>
      <c r="V32" s="34">
        <f t="shared" si="18"/>
        <v>1670</v>
      </c>
      <c r="W32" s="31">
        <f t="shared" si="18"/>
        <v>3485</v>
      </c>
      <c r="X32" s="44">
        <f t="shared" si="1"/>
        <v>425356</v>
      </c>
    </row>
    <row r="33" spans="1:24" s="22" customFormat="1" ht="7.5" customHeight="1" x14ac:dyDescent="0.15">
      <c r="A33" s="46"/>
      <c r="B33" s="87"/>
      <c r="C33" s="106"/>
      <c r="D33" s="95" t="s">
        <v>71</v>
      </c>
      <c r="E33" s="94"/>
      <c r="F33" s="31">
        <v>32553</v>
      </c>
      <c r="G33" s="32">
        <v>2</v>
      </c>
      <c r="H33" s="33">
        <f t="shared" si="2"/>
        <v>32555</v>
      </c>
      <c r="I33" s="34">
        <v>76513</v>
      </c>
      <c r="J33" s="34">
        <v>736</v>
      </c>
      <c r="K33" s="31">
        <v>411</v>
      </c>
      <c r="L33" s="33">
        <f t="shared" si="3"/>
        <v>109804</v>
      </c>
      <c r="M33" s="17"/>
      <c r="N33" s="87"/>
      <c r="O33" s="105"/>
      <c r="P33" s="96" t="s">
        <v>72</v>
      </c>
      <c r="Q33" s="76" t="s">
        <v>73</v>
      </c>
      <c r="R33" s="31">
        <v>41167</v>
      </c>
      <c r="S33" s="32">
        <v>11</v>
      </c>
      <c r="T33" s="33">
        <f t="shared" si="12"/>
        <v>41178</v>
      </c>
      <c r="U33" s="34">
        <v>183176</v>
      </c>
      <c r="V33" s="34">
        <v>1064</v>
      </c>
      <c r="W33" s="31">
        <v>2414</v>
      </c>
      <c r="X33" s="44">
        <f t="shared" si="1"/>
        <v>225418</v>
      </c>
    </row>
    <row r="34" spans="1:24" s="22" customFormat="1" ht="7.5" customHeight="1" x14ac:dyDescent="0.15">
      <c r="A34" s="47"/>
      <c r="B34" s="87"/>
      <c r="C34" s="104" t="s">
        <v>74</v>
      </c>
      <c r="D34" s="96" t="s">
        <v>75</v>
      </c>
      <c r="E34" s="76" t="s">
        <v>75</v>
      </c>
      <c r="F34" s="31">
        <v>82676</v>
      </c>
      <c r="G34" s="32">
        <v>4</v>
      </c>
      <c r="H34" s="33">
        <f t="shared" si="2"/>
        <v>82680</v>
      </c>
      <c r="I34" s="34">
        <v>191734</v>
      </c>
      <c r="J34" s="34">
        <v>1318</v>
      </c>
      <c r="K34" s="31">
        <v>1342</v>
      </c>
      <c r="L34" s="33">
        <f t="shared" si="3"/>
        <v>275732</v>
      </c>
      <c r="M34" s="17"/>
      <c r="N34" s="87"/>
      <c r="O34" s="105"/>
      <c r="P34" s="97"/>
      <c r="Q34" s="76" t="s">
        <v>76</v>
      </c>
      <c r="R34" s="31">
        <v>13728</v>
      </c>
      <c r="S34" s="32">
        <v>6</v>
      </c>
      <c r="T34" s="33">
        <f t="shared" si="12"/>
        <v>13734</v>
      </c>
      <c r="U34" s="34">
        <v>78523</v>
      </c>
      <c r="V34" s="34">
        <v>533</v>
      </c>
      <c r="W34" s="31">
        <v>983</v>
      </c>
      <c r="X34" s="44">
        <f t="shared" si="1"/>
        <v>92790</v>
      </c>
    </row>
    <row r="35" spans="1:24" s="22" customFormat="1" ht="7.5" customHeight="1" x14ac:dyDescent="0.15">
      <c r="A35" s="47"/>
      <c r="B35" s="87"/>
      <c r="C35" s="105"/>
      <c r="D35" s="97"/>
      <c r="E35" s="76" t="s">
        <v>77</v>
      </c>
      <c r="F35" s="31">
        <v>34495</v>
      </c>
      <c r="G35" s="32">
        <v>2</v>
      </c>
      <c r="H35" s="33">
        <f t="shared" si="2"/>
        <v>34497</v>
      </c>
      <c r="I35" s="34">
        <v>61849</v>
      </c>
      <c r="J35" s="34">
        <v>786</v>
      </c>
      <c r="K35" s="31">
        <v>555</v>
      </c>
      <c r="L35" s="33">
        <f t="shared" si="3"/>
        <v>97132</v>
      </c>
      <c r="M35" s="17"/>
      <c r="N35" s="87"/>
      <c r="O35" s="105"/>
      <c r="P35" s="97"/>
      <c r="Q35" s="76" t="s">
        <v>78</v>
      </c>
      <c r="R35" s="31">
        <v>10441</v>
      </c>
      <c r="S35" s="32">
        <v>3</v>
      </c>
      <c r="T35" s="33">
        <f t="shared" si="12"/>
        <v>10444</v>
      </c>
      <c r="U35" s="34">
        <v>53683</v>
      </c>
      <c r="V35" s="34">
        <v>268</v>
      </c>
      <c r="W35" s="31">
        <v>609</v>
      </c>
      <c r="X35" s="33">
        <f t="shared" si="1"/>
        <v>64395</v>
      </c>
    </row>
    <row r="36" spans="1:24" s="22" customFormat="1" ht="7.5" customHeight="1" x14ac:dyDescent="0.15">
      <c r="A36" s="47"/>
      <c r="B36" s="87"/>
      <c r="C36" s="105"/>
      <c r="D36" s="97"/>
      <c r="E36" s="76" t="s">
        <v>79</v>
      </c>
      <c r="F36" s="31">
        <v>22308</v>
      </c>
      <c r="G36" s="32">
        <v>1</v>
      </c>
      <c r="H36" s="33">
        <f t="shared" si="2"/>
        <v>22309</v>
      </c>
      <c r="I36" s="34">
        <v>72593</v>
      </c>
      <c r="J36" s="34">
        <v>511</v>
      </c>
      <c r="K36" s="31">
        <v>773</v>
      </c>
      <c r="L36" s="33">
        <f t="shared" si="3"/>
        <v>95413</v>
      </c>
      <c r="M36" s="17"/>
      <c r="N36" s="87"/>
      <c r="O36" s="106"/>
      <c r="P36" s="98"/>
      <c r="Q36" s="76" t="s">
        <v>10</v>
      </c>
      <c r="R36" s="31">
        <f>SUM(R33:R35)</f>
        <v>65336</v>
      </c>
      <c r="S36" s="32">
        <f>SUM(S33:S35)</f>
        <v>20</v>
      </c>
      <c r="T36" s="33">
        <f t="shared" si="12"/>
        <v>65356</v>
      </c>
      <c r="U36" s="34">
        <f t="shared" ref="U36:W36" si="19">SUM(U33:U35)</f>
        <v>315382</v>
      </c>
      <c r="V36" s="34">
        <f t="shared" si="19"/>
        <v>1865</v>
      </c>
      <c r="W36" s="31">
        <f t="shared" si="19"/>
        <v>4006</v>
      </c>
      <c r="X36" s="44">
        <f t="shared" si="1"/>
        <v>382603</v>
      </c>
    </row>
    <row r="37" spans="1:24" s="22" customFormat="1" ht="7.5" customHeight="1" x14ac:dyDescent="0.15">
      <c r="A37" s="47"/>
      <c r="B37" s="87"/>
      <c r="C37" s="105"/>
      <c r="D37" s="97"/>
      <c r="E37" s="76" t="s">
        <v>80</v>
      </c>
      <c r="F37" s="45">
        <v>11909</v>
      </c>
      <c r="G37" s="32">
        <v>0</v>
      </c>
      <c r="H37" s="33">
        <f t="shared" si="2"/>
        <v>11909</v>
      </c>
      <c r="I37" s="45">
        <v>26974</v>
      </c>
      <c r="J37" s="45">
        <v>217</v>
      </c>
      <c r="K37" s="31">
        <v>216</v>
      </c>
      <c r="L37" s="33">
        <f t="shared" si="3"/>
        <v>39100</v>
      </c>
      <c r="M37" s="17"/>
      <c r="N37" s="87"/>
      <c r="O37" s="104" t="s">
        <v>81</v>
      </c>
      <c r="P37" s="95" t="s">
        <v>82</v>
      </c>
      <c r="Q37" s="94"/>
      <c r="R37" s="31">
        <v>100943</v>
      </c>
      <c r="S37" s="32">
        <v>10</v>
      </c>
      <c r="T37" s="33">
        <f t="shared" ref="T37:T39" si="20">SUM(R37:S37)</f>
        <v>100953</v>
      </c>
      <c r="U37" s="34">
        <v>265126</v>
      </c>
      <c r="V37" s="34">
        <v>2074</v>
      </c>
      <c r="W37" s="31">
        <v>2024</v>
      </c>
      <c r="X37" s="44">
        <f t="shared" si="1"/>
        <v>368153</v>
      </c>
    </row>
    <row r="38" spans="1:24" s="22" customFormat="1" ht="7.5" customHeight="1" x14ac:dyDescent="0.15">
      <c r="A38" s="47"/>
      <c r="B38" s="87"/>
      <c r="C38" s="105"/>
      <c r="D38" s="98"/>
      <c r="E38" s="76" t="s">
        <v>10</v>
      </c>
      <c r="F38" s="45">
        <f>SUM(F34:F37)</f>
        <v>151388</v>
      </c>
      <c r="G38" s="32">
        <f>SUM(G34:G37)</f>
        <v>7</v>
      </c>
      <c r="H38" s="33">
        <f t="shared" si="2"/>
        <v>151395</v>
      </c>
      <c r="I38" s="31">
        <f>SUM(I34:I37)</f>
        <v>353150</v>
      </c>
      <c r="J38" s="31">
        <f>SUM(J34:J37)</f>
        <v>2832</v>
      </c>
      <c r="K38" s="31">
        <f>SUM(K34:K37)</f>
        <v>2886</v>
      </c>
      <c r="L38" s="33">
        <f t="shared" si="3"/>
        <v>507377</v>
      </c>
      <c r="M38" s="17"/>
      <c r="N38" s="87"/>
      <c r="O38" s="105"/>
      <c r="P38" s="95" t="s">
        <v>83</v>
      </c>
      <c r="Q38" s="94"/>
      <c r="R38" s="31">
        <v>22860</v>
      </c>
      <c r="S38" s="32">
        <v>7</v>
      </c>
      <c r="T38" s="33">
        <f t="shared" si="20"/>
        <v>22867</v>
      </c>
      <c r="U38" s="34">
        <v>69768</v>
      </c>
      <c r="V38" s="34">
        <v>385</v>
      </c>
      <c r="W38" s="31">
        <v>558</v>
      </c>
      <c r="X38" s="44">
        <f t="shared" si="1"/>
        <v>93020</v>
      </c>
    </row>
    <row r="39" spans="1:24" s="22" customFormat="1" ht="7.5" customHeight="1" x14ac:dyDescent="0.15">
      <c r="A39" s="47"/>
      <c r="B39" s="87"/>
      <c r="C39" s="106"/>
      <c r="D39" s="95" t="s">
        <v>207</v>
      </c>
      <c r="E39" s="94"/>
      <c r="F39" s="31">
        <v>45799</v>
      </c>
      <c r="G39" s="32">
        <v>1</v>
      </c>
      <c r="H39" s="33">
        <f t="shared" si="2"/>
        <v>45800</v>
      </c>
      <c r="I39" s="34">
        <v>110448</v>
      </c>
      <c r="J39" s="34">
        <v>676</v>
      </c>
      <c r="K39" s="31">
        <v>798</v>
      </c>
      <c r="L39" s="33">
        <f t="shared" si="3"/>
        <v>156924</v>
      </c>
      <c r="M39" s="17"/>
      <c r="N39" s="87"/>
      <c r="O39" s="105"/>
      <c r="P39" s="95" t="s">
        <v>85</v>
      </c>
      <c r="Q39" s="94"/>
      <c r="R39" s="31">
        <v>28717</v>
      </c>
      <c r="S39" s="32">
        <v>2</v>
      </c>
      <c r="T39" s="33">
        <f t="shared" si="20"/>
        <v>28719</v>
      </c>
      <c r="U39" s="34">
        <v>71353</v>
      </c>
      <c r="V39" s="34">
        <v>615</v>
      </c>
      <c r="W39" s="31">
        <v>392</v>
      </c>
      <c r="X39" s="44">
        <f t="shared" si="1"/>
        <v>100687</v>
      </c>
    </row>
    <row r="40" spans="1:24" s="22" customFormat="1" ht="7.5" customHeight="1" x14ac:dyDescent="0.15">
      <c r="A40" s="47"/>
      <c r="B40" s="88"/>
      <c r="C40" s="83" t="s">
        <v>37</v>
      </c>
      <c r="D40" s="84"/>
      <c r="E40" s="85"/>
      <c r="F40" s="48">
        <f>SUM(F22:F23,F27,F30:F33,F38:F39)</f>
        <v>875848</v>
      </c>
      <c r="G40" s="42">
        <f>SUM(G22:G23,G27,G30:G33,G38:G39)</f>
        <v>49</v>
      </c>
      <c r="H40" s="41">
        <f t="shared" si="2"/>
        <v>875897</v>
      </c>
      <c r="I40" s="39">
        <f t="shared" ref="I40:K40" si="21">SUM(I22:I23,I27,I30:I33,I38:I39)</f>
        <v>2116703</v>
      </c>
      <c r="J40" s="39">
        <f t="shared" si="21"/>
        <v>15808</v>
      </c>
      <c r="K40" s="39">
        <f t="shared" si="21"/>
        <v>17648</v>
      </c>
      <c r="L40" s="49">
        <f t="shared" si="3"/>
        <v>3008408</v>
      </c>
      <c r="M40" s="17"/>
      <c r="N40" s="87"/>
      <c r="O40" s="105"/>
      <c r="P40" s="95" t="s">
        <v>86</v>
      </c>
      <c r="Q40" s="94"/>
      <c r="R40" s="36">
        <v>22450</v>
      </c>
      <c r="S40" s="37">
        <v>13</v>
      </c>
      <c r="T40" s="33">
        <f t="shared" si="12"/>
        <v>22463</v>
      </c>
      <c r="U40" s="38">
        <v>72863</v>
      </c>
      <c r="V40" s="38">
        <v>579</v>
      </c>
      <c r="W40" s="36">
        <v>793</v>
      </c>
      <c r="X40" s="44">
        <f t="shared" si="1"/>
        <v>95905</v>
      </c>
    </row>
    <row r="41" spans="1:24" s="22" customFormat="1" ht="7.5" customHeight="1" x14ac:dyDescent="0.15">
      <c r="A41" s="47"/>
      <c r="B41" s="121" t="s">
        <v>87</v>
      </c>
      <c r="C41" s="108" t="s">
        <v>88</v>
      </c>
      <c r="D41" s="109" t="s">
        <v>89</v>
      </c>
      <c r="E41" s="91"/>
      <c r="F41" s="31">
        <v>132525</v>
      </c>
      <c r="G41" s="32">
        <v>11</v>
      </c>
      <c r="H41" s="33">
        <f t="shared" si="2"/>
        <v>132536</v>
      </c>
      <c r="I41" s="34">
        <v>328788</v>
      </c>
      <c r="J41" s="34">
        <v>1752</v>
      </c>
      <c r="K41" s="31">
        <v>2486</v>
      </c>
      <c r="L41" s="33">
        <f t="shared" si="3"/>
        <v>463076</v>
      </c>
      <c r="M41" s="17"/>
      <c r="N41" s="87"/>
      <c r="O41" s="106"/>
      <c r="P41" s="95" t="s">
        <v>10</v>
      </c>
      <c r="Q41" s="94"/>
      <c r="R41" s="31">
        <f>SUM(R37:R40)</f>
        <v>174970</v>
      </c>
      <c r="S41" s="32">
        <f>SUM(S37:S40)</f>
        <v>32</v>
      </c>
      <c r="T41" s="33">
        <f t="shared" si="12"/>
        <v>175002</v>
      </c>
      <c r="U41" s="34">
        <f t="shared" ref="U41:W41" si="22">SUM(U37:U40)</f>
        <v>479110</v>
      </c>
      <c r="V41" s="34">
        <f t="shared" si="22"/>
        <v>3653</v>
      </c>
      <c r="W41" s="31">
        <f t="shared" si="22"/>
        <v>3767</v>
      </c>
      <c r="X41" s="33">
        <f t="shared" si="1"/>
        <v>657765</v>
      </c>
    </row>
    <row r="42" spans="1:24" s="22" customFormat="1" ht="7.5" customHeight="1" x14ac:dyDescent="0.15">
      <c r="A42" s="47"/>
      <c r="B42" s="122"/>
      <c r="C42" s="105"/>
      <c r="D42" s="96" t="s">
        <v>90</v>
      </c>
      <c r="E42" s="76" t="s">
        <v>91</v>
      </c>
      <c r="F42" s="31">
        <v>52426</v>
      </c>
      <c r="G42" s="32">
        <v>5</v>
      </c>
      <c r="H42" s="33">
        <f t="shared" si="2"/>
        <v>52431</v>
      </c>
      <c r="I42" s="34">
        <v>147152</v>
      </c>
      <c r="J42" s="34">
        <v>786</v>
      </c>
      <c r="K42" s="31">
        <v>1441</v>
      </c>
      <c r="L42" s="33">
        <f t="shared" si="3"/>
        <v>200369</v>
      </c>
      <c r="M42" s="17"/>
      <c r="N42" s="88"/>
      <c r="O42" s="83" t="s">
        <v>37</v>
      </c>
      <c r="P42" s="84"/>
      <c r="Q42" s="85"/>
      <c r="R42" s="39">
        <f>SUM(R17,R20:R22,R26:R28,R32,R36,R41)</f>
        <v>1043093</v>
      </c>
      <c r="S42" s="40">
        <f>SUM(S17,S20:S22,S26:S28,S32,S36,S41)</f>
        <v>201</v>
      </c>
      <c r="T42" s="41">
        <f t="shared" si="12"/>
        <v>1043294</v>
      </c>
      <c r="U42" s="39">
        <f t="shared" ref="U42:W42" si="23">SUM(U17,U20:U22,U26:U28,U32,U36,U41)</f>
        <v>3421496</v>
      </c>
      <c r="V42" s="39">
        <f t="shared" si="23"/>
        <v>19938</v>
      </c>
      <c r="W42" s="39">
        <f t="shared" si="23"/>
        <v>33934</v>
      </c>
      <c r="X42" s="41">
        <f t="shared" si="1"/>
        <v>4484728</v>
      </c>
    </row>
    <row r="43" spans="1:24" s="22" customFormat="1" ht="7.5" customHeight="1" x14ac:dyDescent="0.15">
      <c r="A43" s="47"/>
      <c r="B43" s="122"/>
      <c r="C43" s="105"/>
      <c r="D43" s="97"/>
      <c r="E43" s="76" t="s">
        <v>208</v>
      </c>
      <c r="F43" s="31">
        <v>82654</v>
      </c>
      <c r="G43" s="32">
        <v>7</v>
      </c>
      <c r="H43" s="33">
        <f t="shared" si="2"/>
        <v>82661</v>
      </c>
      <c r="I43" s="34">
        <v>206526</v>
      </c>
      <c r="J43" s="34">
        <v>913</v>
      </c>
      <c r="K43" s="31">
        <v>1857</v>
      </c>
      <c r="L43" s="33">
        <f t="shared" si="3"/>
        <v>290100</v>
      </c>
      <c r="M43" s="17"/>
      <c r="N43" s="86" t="s">
        <v>93</v>
      </c>
      <c r="O43" s="89" t="s">
        <v>94</v>
      </c>
      <c r="P43" s="90"/>
      <c r="Q43" s="91"/>
      <c r="R43" s="31">
        <v>113780</v>
      </c>
      <c r="S43" s="32">
        <v>15</v>
      </c>
      <c r="T43" s="33">
        <f t="shared" si="12"/>
        <v>113795</v>
      </c>
      <c r="U43" s="34">
        <v>351651</v>
      </c>
      <c r="V43" s="34">
        <v>2360</v>
      </c>
      <c r="W43" s="31">
        <v>3060</v>
      </c>
      <c r="X43" s="33">
        <f t="shared" si="1"/>
        <v>467806</v>
      </c>
    </row>
    <row r="44" spans="1:24" s="22" customFormat="1" ht="7.5" customHeight="1" x14ac:dyDescent="0.15">
      <c r="A44" s="47"/>
      <c r="B44" s="122"/>
      <c r="C44" s="106"/>
      <c r="D44" s="98"/>
      <c r="E44" s="76" t="s">
        <v>10</v>
      </c>
      <c r="F44" s="45">
        <f>SUM(F42:F43)</f>
        <v>135080</v>
      </c>
      <c r="G44" s="32">
        <f>SUM(G42:G43)</f>
        <v>12</v>
      </c>
      <c r="H44" s="33">
        <f t="shared" si="2"/>
        <v>135092</v>
      </c>
      <c r="I44" s="31">
        <f>SUM(I42:I43)</f>
        <v>353678</v>
      </c>
      <c r="J44" s="31">
        <f>SUM(J42:J43)</f>
        <v>1699</v>
      </c>
      <c r="K44" s="31">
        <f>SUM(K42:K43)</f>
        <v>3298</v>
      </c>
      <c r="L44" s="33">
        <f t="shared" si="3"/>
        <v>490469</v>
      </c>
      <c r="M44" s="17"/>
      <c r="N44" s="87"/>
      <c r="O44" s="92" t="s">
        <v>95</v>
      </c>
      <c r="P44" s="93"/>
      <c r="Q44" s="94"/>
      <c r="R44" s="31">
        <v>145239</v>
      </c>
      <c r="S44" s="32">
        <v>27</v>
      </c>
      <c r="T44" s="33">
        <f t="shared" si="12"/>
        <v>145266</v>
      </c>
      <c r="U44" s="34">
        <v>370047</v>
      </c>
      <c r="V44" s="34">
        <v>3591</v>
      </c>
      <c r="W44" s="31">
        <v>6975</v>
      </c>
      <c r="X44" s="33">
        <f t="shared" si="1"/>
        <v>518904</v>
      </c>
    </row>
    <row r="45" spans="1:24" s="22" customFormat="1" ht="7.5" customHeight="1" x14ac:dyDescent="0.15">
      <c r="A45" s="47"/>
      <c r="B45" s="122"/>
      <c r="C45" s="79" t="s">
        <v>96</v>
      </c>
      <c r="D45" s="107" t="s">
        <v>96</v>
      </c>
      <c r="E45" s="76" t="s">
        <v>97</v>
      </c>
      <c r="F45" s="31">
        <v>91752</v>
      </c>
      <c r="G45" s="32">
        <v>17</v>
      </c>
      <c r="H45" s="33">
        <f t="shared" si="2"/>
        <v>91769</v>
      </c>
      <c r="I45" s="34">
        <v>250513</v>
      </c>
      <c r="J45" s="34">
        <v>1421</v>
      </c>
      <c r="K45" s="31">
        <v>2298</v>
      </c>
      <c r="L45" s="33">
        <f t="shared" si="3"/>
        <v>343703</v>
      </c>
      <c r="M45" s="17"/>
      <c r="N45" s="87"/>
      <c r="O45" s="104" t="s">
        <v>98</v>
      </c>
      <c r="P45" s="95" t="s">
        <v>209</v>
      </c>
      <c r="Q45" s="94"/>
      <c r="R45" s="50">
        <v>84363</v>
      </c>
      <c r="S45" s="51">
        <v>16</v>
      </c>
      <c r="T45" s="52">
        <f t="shared" si="12"/>
        <v>84379</v>
      </c>
      <c r="U45" s="53">
        <v>133544</v>
      </c>
      <c r="V45" s="53">
        <v>3227</v>
      </c>
      <c r="W45" s="50">
        <v>9267</v>
      </c>
      <c r="X45" s="52">
        <f t="shared" si="1"/>
        <v>221150</v>
      </c>
    </row>
    <row r="46" spans="1:24" s="22" customFormat="1" ht="7.5" customHeight="1" x14ac:dyDescent="0.15">
      <c r="A46" s="47"/>
      <c r="B46" s="122"/>
      <c r="C46" s="79"/>
      <c r="D46" s="107"/>
      <c r="E46" s="76" t="s">
        <v>100</v>
      </c>
      <c r="F46" s="31">
        <v>24465</v>
      </c>
      <c r="G46" s="32">
        <v>4</v>
      </c>
      <c r="H46" s="33">
        <f t="shared" si="2"/>
        <v>24469</v>
      </c>
      <c r="I46" s="34">
        <v>57697</v>
      </c>
      <c r="J46" s="34">
        <v>312</v>
      </c>
      <c r="K46" s="31">
        <v>313</v>
      </c>
      <c r="L46" s="33">
        <f t="shared" si="3"/>
        <v>82478</v>
      </c>
      <c r="M46" s="17"/>
      <c r="N46" s="87"/>
      <c r="O46" s="105"/>
      <c r="P46" s="95" t="s">
        <v>101</v>
      </c>
      <c r="Q46" s="94"/>
      <c r="R46" s="31">
        <v>128479</v>
      </c>
      <c r="S46" s="32">
        <v>22</v>
      </c>
      <c r="T46" s="33">
        <f t="shared" si="12"/>
        <v>128501</v>
      </c>
      <c r="U46" s="34">
        <v>328791</v>
      </c>
      <c r="V46" s="34">
        <v>3990</v>
      </c>
      <c r="W46" s="31">
        <v>12438</v>
      </c>
      <c r="X46" s="33">
        <f t="shared" si="1"/>
        <v>461282</v>
      </c>
    </row>
    <row r="47" spans="1:24" s="22" customFormat="1" ht="7.5" customHeight="1" x14ac:dyDescent="0.15">
      <c r="A47" s="47"/>
      <c r="B47" s="122"/>
      <c r="C47" s="79"/>
      <c r="D47" s="107"/>
      <c r="E47" s="76" t="s">
        <v>10</v>
      </c>
      <c r="F47" s="45">
        <f>SUM(F45:F46)</f>
        <v>116217</v>
      </c>
      <c r="G47" s="32">
        <f>SUM(G45:G46)</f>
        <v>21</v>
      </c>
      <c r="H47" s="33">
        <f t="shared" si="2"/>
        <v>116238</v>
      </c>
      <c r="I47" s="31">
        <f>SUM(I45:I46)</f>
        <v>308210</v>
      </c>
      <c r="J47" s="31">
        <f>SUM(J45:J46)</f>
        <v>1733</v>
      </c>
      <c r="K47" s="31">
        <f>SUM(K45:K46)</f>
        <v>2611</v>
      </c>
      <c r="L47" s="33">
        <f t="shared" si="3"/>
        <v>426181</v>
      </c>
      <c r="M47" s="17"/>
      <c r="N47" s="87"/>
      <c r="O47" s="105"/>
      <c r="P47" s="96" t="s">
        <v>102</v>
      </c>
      <c r="Q47" s="76" t="s">
        <v>103</v>
      </c>
      <c r="R47" s="31">
        <v>83849</v>
      </c>
      <c r="S47" s="32">
        <v>18</v>
      </c>
      <c r="T47" s="33">
        <f t="shared" si="12"/>
        <v>83867</v>
      </c>
      <c r="U47" s="34">
        <v>279331</v>
      </c>
      <c r="V47" s="34">
        <v>2287</v>
      </c>
      <c r="W47" s="31">
        <v>3961</v>
      </c>
      <c r="X47" s="33">
        <f t="shared" si="1"/>
        <v>365485</v>
      </c>
    </row>
    <row r="48" spans="1:24" s="22" customFormat="1" ht="7.5" customHeight="1" x14ac:dyDescent="0.15">
      <c r="A48" s="47"/>
      <c r="B48" s="122"/>
      <c r="C48" s="79"/>
      <c r="D48" s="99" t="s">
        <v>210</v>
      </c>
      <c r="E48" s="100"/>
      <c r="F48" s="31">
        <v>44045</v>
      </c>
      <c r="G48" s="32">
        <v>1</v>
      </c>
      <c r="H48" s="33">
        <f t="shared" si="2"/>
        <v>44046</v>
      </c>
      <c r="I48" s="34">
        <v>152040</v>
      </c>
      <c r="J48" s="34">
        <v>772</v>
      </c>
      <c r="K48" s="31">
        <v>1218</v>
      </c>
      <c r="L48" s="33">
        <f t="shared" si="3"/>
        <v>196858</v>
      </c>
      <c r="M48" s="17"/>
      <c r="N48" s="87"/>
      <c r="O48" s="105"/>
      <c r="P48" s="97"/>
      <c r="Q48" s="76" t="s">
        <v>105</v>
      </c>
      <c r="R48" s="31">
        <v>36556</v>
      </c>
      <c r="S48" s="32">
        <v>9</v>
      </c>
      <c r="T48" s="33">
        <f t="shared" si="12"/>
        <v>36565</v>
      </c>
      <c r="U48" s="34">
        <v>107408</v>
      </c>
      <c r="V48" s="34">
        <v>990</v>
      </c>
      <c r="W48" s="31">
        <v>2300</v>
      </c>
      <c r="X48" s="33">
        <f t="shared" si="1"/>
        <v>144963</v>
      </c>
    </row>
    <row r="49" spans="1:24" s="22" customFormat="1" ht="7.5" customHeight="1" x14ac:dyDescent="0.15">
      <c r="A49" s="47"/>
      <c r="B49" s="122"/>
      <c r="C49" s="79" t="s">
        <v>106</v>
      </c>
      <c r="D49" s="116" t="s">
        <v>107</v>
      </c>
      <c r="E49" s="117"/>
      <c r="F49" s="31">
        <v>124769</v>
      </c>
      <c r="G49" s="32">
        <v>15</v>
      </c>
      <c r="H49" s="33">
        <f t="shared" si="2"/>
        <v>124784</v>
      </c>
      <c r="I49" s="34">
        <v>331168</v>
      </c>
      <c r="J49" s="34">
        <v>1994</v>
      </c>
      <c r="K49" s="31">
        <v>2263</v>
      </c>
      <c r="L49" s="33">
        <f t="shared" si="3"/>
        <v>457946</v>
      </c>
      <c r="M49" s="17"/>
      <c r="N49" s="87"/>
      <c r="O49" s="106"/>
      <c r="P49" s="98"/>
      <c r="Q49" s="76" t="s">
        <v>10</v>
      </c>
      <c r="R49" s="31">
        <f>SUM(R47:R48)</f>
        <v>120405</v>
      </c>
      <c r="S49" s="32">
        <f>SUM(S47:S48)</f>
        <v>27</v>
      </c>
      <c r="T49" s="33">
        <f t="shared" si="12"/>
        <v>120432</v>
      </c>
      <c r="U49" s="34">
        <f>SUM(U47:U48)</f>
        <v>386739</v>
      </c>
      <c r="V49" s="34">
        <f>SUM(V47:V48)</f>
        <v>3277</v>
      </c>
      <c r="W49" s="31">
        <f>SUM(W47:W48)</f>
        <v>6261</v>
      </c>
      <c r="X49" s="33">
        <f t="shared" si="1"/>
        <v>510448</v>
      </c>
    </row>
    <row r="50" spans="1:24" s="22" customFormat="1" ht="7.5" customHeight="1" x14ac:dyDescent="0.15">
      <c r="A50" s="47"/>
      <c r="B50" s="122"/>
      <c r="C50" s="79"/>
      <c r="D50" s="95" t="s">
        <v>108</v>
      </c>
      <c r="E50" s="94"/>
      <c r="F50" s="31">
        <v>34847</v>
      </c>
      <c r="G50" s="32">
        <v>8</v>
      </c>
      <c r="H50" s="33">
        <f t="shared" si="2"/>
        <v>34855</v>
      </c>
      <c r="I50" s="34">
        <v>100612</v>
      </c>
      <c r="J50" s="34">
        <v>629</v>
      </c>
      <c r="K50" s="31">
        <v>860</v>
      </c>
      <c r="L50" s="33">
        <f t="shared" si="3"/>
        <v>136096</v>
      </c>
      <c r="M50" s="17"/>
      <c r="N50" s="87"/>
      <c r="O50" s="118" t="s">
        <v>109</v>
      </c>
      <c r="P50" s="95" t="s">
        <v>110</v>
      </c>
      <c r="Q50" s="94"/>
      <c r="R50" s="31">
        <v>75178</v>
      </c>
      <c r="S50" s="32">
        <v>13</v>
      </c>
      <c r="T50" s="33">
        <f t="shared" si="12"/>
        <v>75191</v>
      </c>
      <c r="U50" s="34">
        <v>227604</v>
      </c>
      <c r="V50" s="34">
        <v>1983</v>
      </c>
      <c r="W50" s="31">
        <v>2614</v>
      </c>
      <c r="X50" s="33">
        <f t="shared" si="1"/>
        <v>304778</v>
      </c>
    </row>
    <row r="51" spans="1:24" s="22" customFormat="1" ht="7.5" customHeight="1" x14ac:dyDescent="0.15">
      <c r="A51" s="47"/>
      <c r="B51" s="122"/>
      <c r="C51" s="79"/>
      <c r="D51" s="95" t="s">
        <v>111</v>
      </c>
      <c r="E51" s="94"/>
      <c r="F51" s="45">
        <v>27734</v>
      </c>
      <c r="G51" s="32">
        <v>2</v>
      </c>
      <c r="H51" s="33">
        <f t="shared" si="2"/>
        <v>27736</v>
      </c>
      <c r="I51" s="45">
        <v>86529</v>
      </c>
      <c r="J51" s="45">
        <v>624</v>
      </c>
      <c r="K51" s="31">
        <v>773</v>
      </c>
      <c r="L51" s="33">
        <f t="shared" si="3"/>
        <v>114889</v>
      </c>
      <c r="M51" s="17"/>
      <c r="N51" s="87"/>
      <c r="O51" s="97"/>
      <c r="P51" s="95" t="s">
        <v>112</v>
      </c>
      <c r="Q51" s="94"/>
      <c r="R51" s="31">
        <v>10970</v>
      </c>
      <c r="S51" s="32">
        <v>3</v>
      </c>
      <c r="T51" s="33">
        <f t="shared" si="12"/>
        <v>10973</v>
      </c>
      <c r="U51" s="34">
        <v>39299</v>
      </c>
      <c r="V51" s="34">
        <v>225</v>
      </c>
      <c r="W51" s="31">
        <v>420</v>
      </c>
      <c r="X51" s="33">
        <f t="shared" ref="X51:X52" si="24">SUM(T51:V51)</f>
        <v>50497</v>
      </c>
    </row>
    <row r="52" spans="1:24" s="22" customFormat="1" ht="7.5" customHeight="1" x14ac:dyDescent="0.15">
      <c r="A52" s="47"/>
      <c r="B52" s="122"/>
      <c r="C52" s="79"/>
      <c r="D52" s="119" t="s">
        <v>10</v>
      </c>
      <c r="E52" s="120"/>
      <c r="F52" s="45">
        <f>SUM(F49:F51)</f>
        <v>187350</v>
      </c>
      <c r="G52" s="32">
        <f>SUM(G49:G51)</f>
        <v>25</v>
      </c>
      <c r="H52" s="33">
        <f t="shared" ref="H52:H98" si="25">SUM(F52:G52)</f>
        <v>187375</v>
      </c>
      <c r="I52" s="45">
        <f>SUM(I49:I51)</f>
        <v>518309</v>
      </c>
      <c r="J52" s="45">
        <f>SUM(J49:J51)</f>
        <v>3247</v>
      </c>
      <c r="K52" s="45">
        <f>SUM(K49:K51)</f>
        <v>3896</v>
      </c>
      <c r="L52" s="33">
        <f t="shared" ref="L52:L98" si="26">SUM(H52:J52)</f>
        <v>708931</v>
      </c>
      <c r="M52" s="17"/>
      <c r="N52" s="87"/>
      <c r="O52" s="98"/>
      <c r="P52" s="95" t="s">
        <v>10</v>
      </c>
      <c r="Q52" s="94"/>
      <c r="R52" s="31">
        <f>SUM(R50:R51)</f>
        <v>86148</v>
      </c>
      <c r="S52" s="32">
        <f>SUM(S50:S51)</f>
        <v>16</v>
      </c>
      <c r="T52" s="33">
        <f t="shared" si="12"/>
        <v>86164</v>
      </c>
      <c r="U52" s="34">
        <f t="shared" ref="U52:W52" si="27">SUM(U50:U51)</f>
        <v>266903</v>
      </c>
      <c r="V52" s="34">
        <f t="shared" si="27"/>
        <v>2208</v>
      </c>
      <c r="W52" s="31">
        <f t="shared" si="27"/>
        <v>3034</v>
      </c>
      <c r="X52" s="33">
        <f t="shared" si="24"/>
        <v>355275</v>
      </c>
    </row>
    <row r="53" spans="1:24" s="22" customFormat="1" ht="7.5" customHeight="1" x14ac:dyDescent="0.15">
      <c r="A53" s="47"/>
      <c r="B53" s="122"/>
      <c r="C53" s="104" t="s">
        <v>113</v>
      </c>
      <c r="D53" s="107" t="s">
        <v>114</v>
      </c>
      <c r="E53" s="76" t="s">
        <v>115</v>
      </c>
      <c r="F53" s="31">
        <v>61412</v>
      </c>
      <c r="G53" s="32">
        <v>11</v>
      </c>
      <c r="H53" s="33">
        <f t="shared" si="25"/>
        <v>61423</v>
      </c>
      <c r="I53" s="34">
        <v>219271</v>
      </c>
      <c r="J53" s="34">
        <v>1722</v>
      </c>
      <c r="K53" s="31">
        <v>6002</v>
      </c>
      <c r="L53" s="33">
        <f t="shared" si="26"/>
        <v>282416</v>
      </c>
      <c r="M53" s="17"/>
      <c r="N53" s="87"/>
      <c r="O53" s="92" t="s">
        <v>116</v>
      </c>
      <c r="P53" s="93"/>
      <c r="Q53" s="94"/>
      <c r="R53" s="31">
        <v>117715</v>
      </c>
      <c r="S53" s="32">
        <v>19</v>
      </c>
      <c r="T53" s="33">
        <f t="shared" si="12"/>
        <v>117734</v>
      </c>
      <c r="U53" s="34">
        <v>275398</v>
      </c>
      <c r="V53" s="34">
        <v>2562</v>
      </c>
      <c r="W53" s="31">
        <v>2007</v>
      </c>
      <c r="X53" s="33">
        <f t="shared" si="1"/>
        <v>395694</v>
      </c>
    </row>
    <row r="54" spans="1:24" s="22" customFormat="1" ht="7.5" customHeight="1" x14ac:dyDescent="0.15">
      <c r="A54" s="47"/>
      <c r="B54" s="122"/>
      <c r="C54" s="105"/>
      <c r="D54" s="107"/>
      <c r="E54" s="76" t="s">
        <v>117</v>
      </c>
      <c r="F54" s="31">
        <v>17698</v>
      </c>
      <c r="G54" s="32">
        <v>3</v>
      </c>
      <c r="H54" s="33">
        <f t="shared" si="25"/>
        <v>17701</v>
      </c>
      <c r="I54" s="34">
        <v>49925</v>
      </c>
      <c r="J54" s="34">
        <v>558</v>
      </c>
      <c r="K54" s="31">
        <v>2584</v>
      </c>
      <c r="L54" s="33">
        <f t="shared" si="26"/>
        <v>68184</v>
      </c>
      <c r="M54" s="17"/>
      <c r="N54" s="87"/>
      <c r="O54" s="104" t="s">
        <v>118</v>
      </c>
      <c r="P54" s="95" t="s">
        <v>119</v>
      </c>
      <c r="Q54" s="94"/>
      <c r="R54" s="31">
        <v>170047</v>
      </c>
      <c r="S54" s="32">
        <v>44</v>
      </c>
      <c r="T54" s="33">
        <f t="shared" si="12"/>
        <v>170091</v>
      </c>
      <c r="U54" s="34">
        <v>445855</v>
      </c>
      <c r="V54" s="34">
        <v>4188</v>
      </c>
      <c r="W54" s="31">
        <v>9900</v>
      </c>
      <c r="X54" s="33">
        <f t="shared" si="1"/>
        <v>620134</v>
      </c>
    </row>
    <row r="55" spans="1:24" s="22" customFormat="1" ht="7.5" customHeight="1" x14ac:dyDescent="0.15">
      <c r="A55" s="47"/>
      <c r="B55" s="122"/>
      <c r="C55" s="105"/>
      <c r="D55" s="107"/>
      <c r="E55" s="76" t="s">
        <v>10</v>
      </c>
      <c r="F55" s="45">
        <f>SUM(F53:F54)</f>
        <v>79110</v>
      </c>
      <c r="G55" s="32">
        <f>SUM(G53:G54)</f>
        <v>14</v>
      </c>
      <c r="H55" s="33">
        <f t="shared" si="25"/>
        <v>79124</v>
      </c>
      <c r="I55" s="45">
        <f>SUM(I53:I54)</f>
        <v>269196</v>
      </c>
      <c r="J55" s="45">
        <f>SUM(J53:J54)</f>
        <v>2280</v>
      </c>
      <c r="K55" s="45">
        <f>SUM(K53:K54)</f>
        <v>8586</v>
      </c>
      <c r="L55" s="33">
        <f t="shared" si="26"/>
        <v>350600</v>
      </c>
      <c r="M55" s="17"/>
      <c r="N55" s="87"/>
      <c r="O55" s="106"/>
      <c r="P55" s="95" t="s">
        <v>120</v>
      </c>
      <c r="Q55" s="94"/>
      <c r="R55" s="31">
        <v>122037</v>
      </c>
      <c r="S55" s="32">
        <v>34</v>
      </c>
      <c r="T55" s="33">
        <f t="shared" si="12"/>
        <v>122071</v>
      </c>
      <c r="U55" s="34">
        <v>353250</v>
      </c>
      <c r="V55" s="34">
        <v>2567</v>
      </c>
      <c r="W55" s="31">
        <v>2781</v>
      </c>
      <c r="X55" s="33">
        <f t="shared" si="1"/>
        <v>477888</v>
      </c>
    </row>
    <row r="56" spans="1:24" s="22" customFormat="1" ht="7.5" customHeight="1" x14ac:dyDescent="0.15">
      <c r="A56" s="47"/>
      <c r="B56" s="122"/>
      <c r="C56" s="105"/>
      <c r="D56" s="80" t="s">
        <v>121</v>
      </c>
      <c r="E56" s="76" t="s">
        <v>121</v>
      </c>
      <c r="F56" s="31">
        <v>43614</v>
      </c>
      <c r="G56" s="32">
        <v>6</v>
      </c>
      <c r="H56" s="33">
        <f t="shared" si="25"/>
        <v>43620</v>
      </c>
      <c r="I56" s="34">
        <v>160675</v>
      </c>
      <c r="J56" s="34">
        <v>1178</v>
      </c>
      <c r="K56" s="31">
        <v>4057</v>
      </c>
      <c r="L56" s="33">
        <f t="shared" si="26"/>
        <v>205473</v>
      </c>
      <c r="M56" s="17"/>
      <c r="N56" s="88"/>
      <c r="O56" s="83" t="s">
        <v>37</v>
      </c>
      <c r="P56" s="84"/>
      <c r="Q56" s="85"/>
      <c r="R56" s="39">
        <f>SUM(R43:R46,R52:R55,R49)</f>
        <v>1088213</v>
      </c>
      <c r="S56" s="40">
        <f>SUM(S43:S46,S52:S55,S49)</f>
        <v>220</v>
      </c>
      <c r="T56" s="41">
        <f t="shared" si="12"/>
        <v>1088433</v>
      </c>
      <c r="U56" s="39">
        <f t="shared" ref="U56:W56" si="28">SUM(U43:U46,U52:U55,U49)</f>
        <v>2912178</v>
      </c>
      <c r="V56" s="39">
        <f t="shared" si="28"/>
        <v>27970</v>
      </c>
      <c r="W56" s="39">
        <f t="shared" si="28"/>
        <v>55723</v>
      </c>
      <c r="X56" s="41">
        <f t="shared" si="1"/>
        <v>4028581</v>
      </c>
    </row>
    <row r="57" spans="1:24" s="22" customFormat="1" ht="7.5" customHeight="1" x14ac:dyDescent="0.15">
      <c r="A57" s="47"/>
      <c r="B57" s="122"/>
      <c r="C57" s="105"/>
      <c r="D57" s="81"/>
      <c r="E57" s="76" t="s">
        <v>122</v>
      </c>
      <c r="F57" s="31">
        <v>10883</v>
      </c>
      <c r="G57" s="32">
        <v>3</v>
      </c>
      <c r="H57" s="33">
        <f t="shared" si="25"/>
        <v>10886</v>
      </c>
      <c r="I57" s="34">
        <v>38615</v>
      </c>
      <c r="J57" s="34">
        <v>367</v>
      </c>
      <c r="K57" s="31">
        <v>1496</v>
      </c>
      <c r="L57" s="33">
        <f t="shared" si="26"/>
        <v>49868</v>
      </c>
      <c r="M57" s="17"/>
      <c r="N57" s="86" t="s">
        <v>123</v>
      </c>
      <c r="O57" s="89" t="s">
        <v>124</v>
      </c>
      <c r="P57" s="90"/>
      <c r="Q57" s="91"/>
      <c r="R57" s="31">
        <v>74527</v>
      </c>
      <c r="S57" s="32">
        <v>4</v>
      </c>
      <c r="T57" s="33">
        <f t="shared" si="12"/>
        <v>74531</v>
      </c>
      <c r="U57" s="34">
        <v>166394</v>
      </c>
      <c r="V57" s="34">
        <v>954</v>
      </c>
      <c r="W57" s="31">
        <v>1124</v>
      </c>
      <c r="X57" s="33">
        <f t="shared" si="1"/>
        <v>241879</v>
      </c>
    </row>
    <row r="58" spans="1:24" s="22" customFormat="1" ht="7.5" customHeight="1" x14ac:dyDescent="0.15">
      <c r="A58" s="47"/>
      <c r="B58" s="122"/>
      <c r="C58" s="105"/>
      <c r="D58" s="82"/>
      <c r="E58" s="76" t="s">
        <v>10</v>
      </c>
      <c r="F58" s="45">
        <f>SUM(F56:F57)</f>
        <v>54497</v>
      </c>
      <c r="G58" s="32">
        <f>SUM(G56:G57)</f>
        <v>9</v>
      </c>
      <c r="H58" s="33">
        <f t="shared" si="25"/>
        <v>54506</v>
      </c>
      <c r="I58" s="45">
        <f>SUM(I56:I57)</f>
        <v>199290</v>
      </c>
      <c r="J58" s="45">
        <f>SUM(J56:J57)</f>
        <v>1545</v>
      </c>
      <c r="K58" s="45">
        <f>SUM(K56:K57)</f>
        <v>5553</v>
      </c>
      <c r="L58" s="33">
        <f t="shared" si="26"/>
        <v>255341</v>
      </c>
      <c r="M58" s="17"/>
      <c r="N58" s="87"/>
      <c r="O58" s="115" t="s">
        <v>125</v>
      </c>
      <c r="P58" s="95" t="s">
        <v>126</v>
      </c>
      <c r="Q58" s="94"/>
      <c r="R58" s="31">
        <v>64693</v>
      </c>
      <c r="S58" s="32">
        <v>3</v>
      </c>
      <c r="T58" s="33">
        <f t="shared" si="12"/>
        <v>64696</v>
      </c>
      <c r="U58" s="34">
        <v>140860</v>
      </c>
      <c r="V58" s="34">
        <v>1196</v>
      </c>
      <c r="W58" s="31">
        <v>1150</v>
      </c>
      <c r="X58" s="33">
        <f t="shared" si="1"/>
        <v>206752</v>
      </c>
    </row>
    <row r="59" spans="1:24" ht="7.5" customHeight="1" x14ac:dyDescent="0.15">
      <c r="A59" s="47"/>
      <c r="B59" s="122"/>
      <c r="C59" s="105"/>
      <c r="D59" s="107" t="s">
        <v>127</v>
      </c>
      <c r="E59" s="76" t="s">
        <v>128</v>
      </c>
      <c r="F59" s="31">
        <v>55188</v>
      </c>
      <c r="G59" s="32">
        <v>18</v>
      </c>
      <c r="H59" s="33">
        <f t="shared" si="25"/>
        <v>55206</v>
      </c>
      <c r="I59" s="34">
        <v>189426</v>
      </c>
      <c r="J59" s="34">
        <v>1237</v>
      </c>
      <c r="K59" s="31">
        <v>5476</v>
      </c>
      <c r="L59" s="33">
        <f t="shared" si="26"/>
        <v>245869</v>
      </c>
      <c r="M59" s="17"/>
      <c r="N59" s="87"/>
      <c r="O59" s="105"/>
      <c r="P59" s="95" t="s">
        <v>129</v>
      </c>
      <c r="Q59" s="94"/>
      <c r="R59" s="36">
        <v>23814</v>
      </c>
      <c r="S59" s="37">
        <v>0</v>
      </c>
      <c r="T59" s="33">
        <f>SUM(R59:S59)</f>
        <v>23814</v>
      </c>
      <c r="U59" s="38">
        <v>59571</v>
      </c>
      <c r="V59" s="38">
        <v>395</v>
      </c>
      <c r="W59" s="36">
        <v>393</v>
      </c>
      <c r="X59" s="44">
        <f>SUM(T59:V59)</f>
        <v>83780</v>
      </c>
    </row>
    <row r="60" spans="1:24" ht="7.5" customHeight="1" x14ac:dyDescent="0.15">
      <c r="A60" s="47"/>
      <c r="B60" s="122"/>
      <c r="C60" s="105"/>
      <c r="D60" s="107"/>
      <c r="E60" s="76" t="s">
        <v>130</v>
      </c>
      <c r="F60" s="31">
        <v>24954</v>
      </c>
      <c r="G60" s="32">
        <v>6</v>
      </c>
      <c r="H60" s="33">
        <f t="shared" si="25"/>
        <v>24960</v>
      </c>
      <c r="I60" s="34">
        <v>97407</v>
      </c>
      <c r="J60" s="34">
        <v>462</v>
      </c>
      <c r="K60" s="31">
        <v>1545</v>
      </c>
      <c r="L60" s="33">
        <f t="shared" si="26"/>
        <v>122829</v>
      </c>
      <c r="M60" s="17"/>
      <c r="N60" s="87"/>
      <c r="O60" s="106"/>
      <c r="P60" s="95" t="s">
        <v>10</v>
      </c>
      <c r="Q60" s="94"/>
      <c r="R60" s="36">
        <f>SUM(R58:R59)</f>
        <v>88507</v>
      </c>
      <c r="S60" s="37">
        <f>SUM(S58:S59)</f>
        <v>3</v>
      </c>
      <c r="T60" s="33">
        <f>SUM(R60:S60)</f>
        <v>88510</v>
      </c>
      <c r="U60" s="38">
        <f t="shared" ref="U60:W60" si="29">SUM(U58:U59)</f>
        <v>200431</v>
      </c>
      <c r="V60" s="38">
        <f t="shared" si="29"/>
        <v>1591</v>
      </c>
      <c r="W60" s="36">
        <f t="shared" si="29"/>
        <v>1543</v>
      </c>
      <c r="X60" s="44">
        <f>SUM(T60:V60)</f>
        <v>290532</v>
      </c>
    </row>
    <row r="61" spans="1:24" ht="7.5" customHeight="1" x14ac:dyDescent="0.15">
      <c r="A61" s="47"/>
      <c r="B61" s="122"/>
      <c r="C61" s="105"/>
      <c r="D61" s="107"/>
      <c r="E61" s="76" t="s">
        <v>10</v>
      </c>
      <c r="F61" s="45">
        <f>SUM(F59:F60)</f>
        <v>80142</v>
      </c>
      <c r="G61" s="32">
        <f>SUM(G59:G60)</f>
        <v>24</v>
      </c>
      <c r="H61" s="33">
        <f t="shared" si="25"/>
        <v>80166</v>
      </c>
      <c r="I61" s="31">
        <f>SUM(I59:I60)</f>
        <v>286833</v>
      </c>
      <c r="J61" s="31">
        <f>SUM(J59:J60)</f>
        <v>1699</v>
      </c>
      <c r="K61" s="31">
        <f>SUM(K59:K60)</f>
        <v>7021</v>
      </c>
      <c r="L61" s="33">
        <f t="shared" si="26"/>
        <v>368698</v>
      </c>
      <c r="M61" s="17"/>
      <c r="N61" s="87"/>
      <c r="O61" s="104" t="s">
        <v>131</v>
      </c>
      <c r="P61" s="95" t="s">
        <v>132</v>
      </c>
      <c r="Q61" s="94"/>
      <c r="R61" s="36">
        <v>137617</v>
      </c>
      <c r="S61" s="37">
        <v>38</v>
      </c>
      <c r="T61" s="33">
        <f>SUM(R61:S61)</f>
        <v>137655</v>
      </c>
      <c r="U61" s="38">
        <v>343015</v>
      </c>
      <c r="V61" s="38">
        <v>2427</v>
      </c>
      <c r="W61" s="36">
        <v>3504</v>
      </c>
      <c r="X61" s="44">
        <f>SUM(T61:V61)</f>
        <v>483097</v>
      </c>
    </row>
    <row r="62" spans="1:24" ht="7.5" customHeight="1" x14ac:dyDescent="0.15">
      <c r="A62" s="47"/>
      <c r="B62" s="122"/>
      <c r="C62" s="106"/>
      <c r="D62" s="99" t="s">
        <v>133</v>
      </c>
      <c r="E62" s="100"/>
      <c r="F62" s="31">
        <v>98701</v>
      </c>
      <c r="G62" s="32">
        <v>16</v>
      </c>
      <c r="H62" s="33">
        <f t="shared" si="25"/>
        <v>98717</v>
      </c>
      <c r="I62" s="34">
        <v>302286</v>
      </c>
      <c r="J62" s="34">
        <v>1579</v>
      </c>
      <c r="K62" s="31">
        <v>2628</v>
      </c>
      <c r="L62" s="33">
        <f t="shared" si="26"/>
        <v>402582</v>
      </c>
      <c r="M62" s="17"/>
      <c r="N62" s="87"/>
      <c r="O62" s="105"/>
      <c r="P62" s="95" t="s">
        <v>134</v>
      </c>
      <c r="Q62" s="94"/>
      <c r="R62" s="36">
        <v>57043</v>
      </c>
      <c r="S62" s="37">
        <v>12</v>
      </c>
      <c r="T62" s="33">
        <f>SUM(R62:S62)</f>
        <v>57055</v>
      </c>
      <c r="U62" s="38">
        <v>187360</v>
      </c>
      <c r="V62" s="38">
        <v>898</v>
      </c>
      <c r="W62" s="36">
        <v>1237</v>
      </c>
      <c r="X62" s="44">
        <f>SUM(T62:V62)</f>
        <v>245313</v>
      </c>
    </row>
    <row r="63" spans="1:24" ht="7.5" customHeight="1" x14ac:dyDescent="0.15">
      <c r="A63" s="47"/>
      <c r="B63" s="122"/>
      <c r="C63" s="104" t="s">
        <v>135</v>
      </c>
      <c r="D63" s="96" t="s">
        <v>136</v>
      </c>
      <c r="E63" s="75" t="s">
        <v>137</v>
      </c>
      <c r="F63" s="31">
        <v>95736</v>
      </c>
      <c r="G63" s="32">
        <v>14</v>
      </c>
      <c r="H63" s="33">
        <f t="shared" si="25"/>
        <v>95750</v>
      </c>
      <c r="I63" s="34">
        <v>269403</v>
      </c>
      <c r="J63" s="34">
        <v>1617</v>
      </c>
      <c r="K63" s="31">
        <v>4867</v>
      </c>
      <c r="L63" s="33">
        <f t="shared" si="26"/>
        <v>366770</v>
      </c>
      <c r="M63" s="17"/>
      <c r="N63" s="87"/>
      <c r="O63" s="106"/>
      <c r="P63" s="95" t="s">
        <v>10</v>
      </c>
      <c r="Q63" s="94"/>
      <c r="R63" s="31">
        <f>SUM(R61:R62)</f>
        <v>194660</v>
      </c>
      <c r="S63" s="32">
        <f>SUM(S61:S62)</f>
        <v>50</v>
      </c>
      <c r="T63" s="33">
        <f t="shared" si="12"/>
        <v>194710</v>
      </c>
      <c r="U63" s="34">
        <f t="shared" ref="U63:W63" si="30">SUM(U61:U62)</f>
        <v>530375</v>
      </c>
      <c r="V63" s="34">
        <f t="shared" si="30"/>
        <v>3325</v>
      </c>
      <c r="W63" s="31">
        <f t="shared" si="30"/>
        <v>4741</v>
      </c>
      <c r="X63" s="33">
        <f t="shared" si="1"/>
        <v>728410</v>
      </c>
    </row>
    <row r="64" spans="1:24" ht="7.5" customHeight="1" x14ac:dyDescent="0.15">
      <c r="A64" s="47"/>
      <c r="B64" s="122"/>
      <c r="C64" s="105"/>
      <c r="D64" s="110"/>
      <c r="E64" s="75" t="s">
        <v>138</v>
      </c>
      <c r="F64" s="31">
        <v>32407</v>
      </c>
      <c r="G64" s="32">
        <v>1</v>
      </c>
      <c r="H64" s="33">
        <f t="shared" si="25"/>
        <v>32408</v>
      </c>
      <c r="I64" s="34">
        <v>68500</v>
      </c>
      <c r="J64" s="34">
        <v>389</v>
      </c>
      <c r="K64" s="31">
        <v>1205</v>
      </c>
      <c r="L64" s="33">
        <f t="shared" si="26"/>
        <v>101297</v>
      </c>
      <c r="M64" s="17"/>
      <c r="N64" s="87"/>
      <c r="O64" s="104" t="s">
        <v>139</v>
      </c>
      <c r="P64" s="95" t="s">
        <v>123</v>
      </c>
      <c r="Q64" s="94"/>
      <c r="R64" s="31">
        <v>124289</v>
      </c>
      <c r="S64" s="32">
        <v>23</v>
      </c>
      <c r="T64" s="33">
        <f t="shared" si="12"/>
        <v>124312</v>
      </c>
      <c r="U64" s="34">
        <v>395016</v>
      </c>
      <c r="V64" s="34">
        <v>2424</v>
      </c>
      <c r="W64" s="31">
        <v>5602</v>
      </c>
      <c r="X64" s="44">
        <f t="shared" si="1"/>
        <v>521752</v>
      </c>
    </row>
    <row r="65" spans="1:24" ht="7.5" customHeight="1" x14ac:dyDescent="0.15">
      <c r="A65" s="47"/>
      <c r="B65" s="122"/>
      <c r="C65" s="105"/>
      <c r="D65" s="110"/>
      <c r="E65" s="76" t="s">
        <v>10</v>
      </c>
      <c r="F65" s="45">
        <f>SUM(F63:F64)</f>
        <v>128143</v>
      </c>
      <c r="G65" s="32">
        <f>SUM(G63:G64)</f>
        <v>15</v>
      </c>
      <c r="H65" s="33">
        <f t="shared" si="25"/>
        <v>128158</v>
      </c>
      <c r="I65" s="31">
        <f>SUM(I63:I64)</f>
        <v>337903</v>
      </c>
      <c r="J65" s="31">
        <f>SUM(J63:J64)</f>
        <v>2006</v>
      </c>
      <c r="K65" s="31">
        <f>SUM(K63:K64)</f>
        <v>6072</v>
      </c>
      <c r="L65" s="33">
        <f t="shared" si="26"/>
        <v>468067</v>
      </c>
      <c r="M65" s="17"/>
      <c r="N65" s="87"/>
      <c r="O65" s="106"/>
      <c r="P65" s="95" t="s">
        <v>140</v>
      </c>
      <c r="Q65" s="94"/>
      <c r="R65" s="31">
        <v>75910</v>
      </c>
      <c r="S65" s="32">
        <v>14</v>
      </c>
      <c r="T65" s="33">
        <f t="shared" si="12"/>
        <v>75924</v>
      </c>
      <c r="U65" s="34">
        <v>228103</v>
      </c>
      <c r="V65" s="34">
        <v>1223</v>
      </c>
      <c r="W65" s="31">
        <v>1781</v>
      </c>
      <c r="X65" s="33">
        <f t="shared" si="1"/>
        <v>305250</v>
      </c>
    </row>
    <row r="66" spans="1:24" ht="7.5" customHeight="1" x14ac:dyDescent="0.15">
      <c r="A66" s="47"/>
      <c r="B66" s="122"/>
      <c r="C66" s="105"/>
      <c r="D66" s="96" t="s">
        <v>141</v>
      </c>
      <c r="E66" s="76" t="s">
        <v>142</v>
      </c>
      <c r="F66" s="31">
        <v>23247</v>
      </c>
      <c r="G66" s="32">
        <v>2</v>
      </c>
      <c r="H66" s="33">
        <f t="shared" ref="H66:H72" si="31">SUM(F66:G66)</f>
        <v>23249</v>
      </c>
      <c r="I66" s="34">
        <v>82576</v>
      </c>
      <c r="J66" s="34">
        <v>507</v>
      </c>
      <c r="K66" s="31">
        <v>2008</v>
      </c>
      <c r="L66" s="33">
        <f t="shared" ref="L66:L72" si="32">SUM(H66:J66)</f>
        <v>106332</v>
      </c>
      <c r="M66" s="17"/>
      <c r="N66" s="87"/>
      <c r="O66" s="104" t="s">
        <v>143</v>
      </c>
      <c r="P66" s="95" t="s">
        <v>144</v>
      </c>
      <c r="Q66" s="94"/>
      <c r="R66" s="31">
        <v>107977</v>
      </c>
      <c r="S66" s="32">
        <v>10</v>
      </c>
      <c r="T66" s="33">
        <f t="shared" si="12"/>
        <v>107987</v>
      </c>
      <c r="U66" s="34">
        <v>298312</v>
      </c>
      <c r="V66" s="34">
        <v>1634</v>
      </c>
      <c r="W66" s="31">
        <v>2081</v>
      </c>
      <c r="X66" s="33">
        <f t="shared" si="1"/>
        <v>407933</v>
      </c>
    </row>
    <row r="67" spans="1:24" ht="7.5" customHeight="1" x14ac:dyDescent="0.15">
      <c r="A67" s="47"/>
      <c r="B67" s="122"/>
      <c r="C67" s="105"/>
      <c r="D67" s="97"/>
      <c r="E67" s="76" t="s">
        <v>145</v>
      </c>
      <c r="F67" s="31">
        <v>9990</v>
      </c>
      <c r="G67" s="32">
        <v>0</v>
      </c>
      <c r="H67" s="33">
        <f t="shared" si="31"/>
        <v>9990</v>
      </c>
      <c r="I67" s="34">
        <v>25512</v>
      </c>
      <c r="J67" s="34">
        <v>223</v>
      </c>
      <c r="K67" s="31">
        <v>1618</v>
      </c>
      <c r="L67" s="33">
        <f t="shared" si="32"/>
        <v>35725</v>
      </c>
      <c r="M67" s="17"/>
      <c r="N67" s="87"/>
      <c r="O67" s="105"/>
      <c r="P67" s="95" t="s">
        <v>146</v>
      </c>
      <c r="Q67" s="94"/>
      <c r="R67" s="36">
        <v>20638</v>
      </c>
      <c r="S67" s="37">
        <v>0</v>
      </c>
      <c r="T67" s="33">
        <f t="shared" si="12"/>
        <v>20638</v>
      </c>
      <c r="U67" s="38">
        <v>66846</v>
      </c>
      <c r="V67" s="38">
        <v>372</v>
      </c>
      <c r="W67" s="36">
        <v>562</v>
      </c>
      <c r="X67" s="33">
        <f t="shared" si="1"/>
        <v>87856</v>
      </c>
    </row>
    <row r="68" spans="1:24" ht="7.5" customHeight="1" x14ac:dyDescent="0.15">
      <c r="A68" s="47"/>
      <c r="B68" s="122"/>
      <c r="C68" s="105"/>
      <c r="D68" s="97"/>
      <c r="E68" s="76" t="s">
        <v>147</v>
      </c>
      <c r="F68" s="31">
        <v>14834</v>
      </c>
      <c r="G68" s="32">
        <v>0</v>
      </c>
      <c r="H68" s="33">
        <f t="shared" si="31"/>
        <v>14834</v>
      </c>
      <c r="I68" s="34">
        <v>49361</v>
      </c>
      <c r="J68" s="34">
        <v>422</v>
      </c>
      <c r="K68" s="31">
        <v>1997</v>
      </c>
      <c r="L68" s="33">
        <f t="shared" si="32"/>
        <v>64617</v>
      </c>
      <c r="M68" s="17"/>
      <c r="N68" s="87"/>
      <c r="O68" s="106"/>
      <c r="P68" s="95" t="s">
        <v>10</v>
      </c>
      <c r="Q68" s="94"/>
      <c r="R68" s="31">
        <f>SUM(R66:R67)</f>
        <v>128615</v>
      </c>
      <c r="S68" s="32">
        <f>SUM(S66:S67)</f>
        <v>10</v>
      </c>
      <c r="T68" s="33">
        <f t="shared" si="12"/>
        <v>128625</v>
      </c>
      <c r="U68" s="34">
        <f>SUM(U66:U67)</f>
        <v>365158</v>
      </c>
      <c r="V68" s="34">
        <f>SUM(V66:V67)</f>
        <v>2006</v>
      </c>
      <c r="W68" s="31">
        <f>SUM(W66:W67)</f>
        <v>2643</v>
      </c>
      <c r="X68" s="33">
        <f t="shared" si="1"/>
        <v>495789</v>
      </c>
    </row>
    <row r="69" spans="1:24" ht="7.5" customHeight="1" x14ac:dyDescent="0.15">
      <c r="A69" s="47"/>
      <c r="B69" s="122"/>
      <c r="C69" s="105"/>
      <c r="D69" s="98"/>
      <c r="E69" s="76" t="s">
        <v>10</v>
      </c>
      <c r="F69" s="45">
        <f>SUM(F66:F68)</f>
        <v>48071</v>
      </c>
      <c r="G69" s="32">
        <f>SUM(G66:G68)</f>
        <v>2</v>
      </c>
      <c r="H69" s="33">
        <f t="shared" si="31"/>
        <v>48073</v>
      </c>
      <c r="I69" s="31">
        <f t="shared" ref="I69:K69" si="33">SUM(I66:I68)</f>
        <v>157449</v>
      </c>
      <c r="J69" s="31">
        <f t="shared" si="33"/>
        <v>1152</v>
      </c>
      <c r="K69" s="31">
        <f t="shared" si="33"/>
        <v>5623</v>
      </c>
      <c r="L69" s="33">
        <f t="shared" si="32"/>
        <v>206674</v>
      </c>
      <c r="M69" s="17"/>
      <c r="N69" s="88"/>
      <c r="O69" s="83" t="s">
        <v>37</v>
      </c>
      <c r="P69" s="84"/>
      <c r="Q69" s="85"/>
      <c r="R69" s="39">
        <f>SUM(R57,R63:R65,R68,R60)</f>
        <v>686508</v>
      </c>
      <c r="S69" s="40">
        <f>SUM(S57,S63:S65,S68,S60)</f>
        <v>104</v>
      </c>
      <c r="T69" s="41">
        <f t="shared" si="12"/>
        <v>686612</v>
      </c>
      <c r="U69" s="39">
        <f t="shared" ref="U69:W69" si="34">SUM(U57,U63:U65,U68,U60)</f>
        <v>1885477</v>
      </c>
      <c r="V69" s="39">
        <f t="shared" si="34"/>
        <v>11523</v>
      </c>
      <c r="W69" s="39">
        <f t="shared" si="34"/>
        <v>17434</v>
      </c>
      <c r="X69" s="41">
        <f t="shared" si="1"/>
        <v>2583612</v>
      </c>
    </row>
    <row r="70" spans="1:24" ht="7.5" customHeight="1" x14ac:dyDescent="0.15">
      <c r="A70" s="47"/>
      <c r="B70" s="122"/>
      <c r="C70" s="105"/>
      <c r="D70" s="80" t="s">
        <v>148</v>
      </c>
      <c r="E70" s="76" t="s">
        <v>211</v>
      </c>
      <c r="F70" s="31">
        <v>77114</v>
      </c>
      <c r="G70" s="32">
        <v>7</v>
      </c>
      <c r="H70" s="33">
        <f t="shared" si="31"/>
        <v>77121</v>
      </c>
      <c r="I70" s="34">
        <v>175345</v>
      </c>
      <c r="J70" s="34">
        <v>1050</v>
      </c>
      <c r="K70" s="31">
        <v>1311</v>
      </c>
      <c r="L70" s="33">
        <f t="shared" si="32"/>
        <v>253516</v>
      </c>
      <c r="M70" s="17"/>
      <c r="N70" s="86" t="s">
        <v>150</v>
      </c>
      <c r="O70" s="89" t="s">
        <v>151</v>
      </c>
      <c r="P70" s="90"/>
      <c r="Q70" s="91"/>
      <c r="R70" s="36">
        <v>89937</v>
      </c>
      <c r="S70" s="37">
        <v>15</v>
      </c>
      <c r="T70" s="44">
        <f t="shared" si="12"/>
        <v>89952</v>
      </c>
      <c r="U70" s="38">
        <v>209622</v>
      </c>
      <c r="V70" s="38">
        <v>1089</v>
      </c>
      <c r="W70" s="36">
        <v>1703</v>
      </c>
      <c r="X70" s="44">
        <f t="shared" si="1"/>
        <v>300663</v>
      </c>
    </row>
    <row r="71" spans="1:24" ht="7.5" customHeight="1" x14ac:dyDescent="0.15">
      <c r="A71" s="47"/>
      <c r="B71" s="122"/>
      <c r="C71" s="105"/>
      <c r="D71" s="81"/>
      <c r="E71" s="76" t="s">
        <v>152</v>
      </c>
      <c r="F71" s="31">
        <v>19917</v>
      </c>
      <c r="G71" s="32">
        <v>0</v>
      </c>
      <c r="H71" s="33">
        <f t="shared" si="31"/>
        <v>19917</v>
      </c>
      <c r="I71" s="34">
        <v>57767</v>
      </c>
      <c r="J71" s="34">
        <v>326</v>
      </c>
      <c r="K71" s="31">
        <v>679</v>
      </c>
      <c r="L71" s="33">
        <f t="shared" si="32"/>
        <v>78010</v>
      </c>
      <c r="M71" s="11"/>
      <c r="N71" s="87"/>
      <c r="O71" s="115" t="s">
        <v>153</v>
      </c>
      <c r="P71" s="95" t="s">
        <v>154</v>
      </c>
      <c r="Q71" s="94"/>
      <c r="R71" s="31">
        <v>70975</v>
      </c>
      <c r="S71" s="32">
        <v>17</v>
      </c>
      <c r="T71" s="33">
        <f t="shared" si="12"/>
        <v>70992</v>
      </c>
      <c r="U71" s="34">
        <v>173244</v>
      </c>
      <c r="V71" s="34">
        <v>1124</v>
      </c>
      <c r="W71" s="31">
        <v>1443</v>
      </c>
      <c r="X71" s="33">
        <f t="shared" si="1"/>
        <v>245360</v>
      </c>
    </row>
    <row r="72" spans="1:24" ht="7.5" customHeight="1" x14ac:dyDescent="0.15">
      <c r="A72" s="47"/>
      <c r="B72" s="122"/>
      <c r="C72" s="105"/>
      <c r="D72" s="82"/>
      <c r="E72" s="76" t="s">
        <v>10</v>
      </c>
      <c r="F72" s="45">
        <f>SUM(F70:F71)</f>
        <v>97031</v>
      </c>
      <c r="G72" s="32">
        <f>SUM(G70:G71)</f>
        <v>7</v>
      </c>
      <c r="H72" s="33">
        <f t="shared" si="31"/>
        <v>97038</v>
      </c>
      <c r="I72" s="31">
        <f>SUM(I70:I71)</f>
        <v>233112</v>
      </c>
      <c r="J72" s="31">
        <f>SUM(J70:J71)</f>
        <v>1376</v>
      </c>
      <c r="K72" s="31">
        <f>SUM(K70:K71)</f>
        <v>1990</v>
      </c>
      <c r="L72" s="33">
        <f t="shared" si="32"/>
        <v>331526</v>
      </c>
      <c r="M72" s="11"/>
      <c r="N72" s="87"/>
      <c r="O72" s="105"/>
      <c r="P72" s="95" t="s">
        <v>155</v>
      </c>
      <c r="Q72" s="94"/>
      <c r="R72" s="36">
        <v>29039</v>
      </c>
      <c r="S72" s="37">
        <v>10</v>
      </c>
      <c r="T72" s="33">
        <f t="shared" si="12"/>
        <v>29049</v>
      </c>
      <c r="U72" s="38">
        <v>103929</v>
      </c>
      <c r="V72" s="38">
        <v>672</v>
      </c>
      <c r="W72" s="36">
        <v>1210</v>
      </c>
      <c r="X72" s="44">
        <f t="shared" ref="X72:X73" si="35">SUM(T72:V72)</f>
        <v>133650</v>
      </c>
    </row>
    <row r="73" spans="1:24" ht="7.5" customHeight="1" x14ac:dyDescent="0.15">
      <c r="A73" s="47"/>
      <c r="B73" s="122"/>
      <c r="C73" s="105"/>
      <c r="D73" s="96" t="s">
        <v>156</v>
      </c>
      <c r="E73" s="76" t="s">
        <v>156</v>
      </c>
      <c r="F73" s="31">
        <v>13477</v>
      </c>
      <c r="G73" s="32">
        <v>1</v>
      </c>
      <c r="H73" s="33">
        <f t="shared" si="25"/>
        <v>13478</v>
      </c>
      <c r="I73" s="34">
        <v>51047</v>
      </c>
      <c r="J73" s="34">
        <v>280</v>
      </c>
      <c r="K73" s="31">
        <v>877</v>
      </c>
      <c r="L73" s="33">
        <f t="shared" si="26"/>
        <v>64805</v>
      </c>
      <c r="M73" s="11"/>
      <c r="N73" s="87"/>
      <c r="O73" s="106"/>
      <c r="P73" s="95" t="s">
        <v>10</v>
      </c>
      <c r="Q73" s="94"/>
      <c r="R73" s="36">
        <f>SUM(R71:R72)</f>
        <v>100014</v>
      </c>
      <c r="S73" s="37">
        <f>SUM(S71:S72)</f>
        <v>27</v>
      </c>
      <c r="T73" s="33">
        <f t="shared" si="12"/>
        <v>100041</v>
      </c>
      <c r="U73" s="38">
        <f t="shared" ref="U73:W73" si="36">SUM(U71:U72)</f>
        <v>277173</v>
      </c>
      <c r="V73" s="38">
        <f t="shared" si="36"/>
        <v>1796</v>
      </c>
      <c r="W73" s="36">
        <f t="shared" si="36"/>
        <v>2653</v>
      </c>
      <c r="X73" s="44">
        <f t="shared" si="35"/>
        <v>379010</v>
      </c>
    </row>
    <row r="74" spans="1:24" ht="7.5" customHeight="1" x14ac:dyDescent="0.15">
      <c r="A74" s="47"/>
      <c r="B74" s="122"/>
      <c r="C74" s="105"/>
      <c r="D74" s="97"/>
      <c r="E74" s="76" t="s">
        <v>157</v>
      </c>
      <c r="F74" s="31">
        <v>17014</v>
      </c>
      <c r="G74" s="32">
        <v>1</v>
      </c>
      <c r="H74" s="33">
        <f t="shared" si="25"/>
        <v>17015</v>
      </c>
      <c r="I74" s="34">
        <v>62036</v>
      </c>
      <c r="J74" s="34">
        <v>423</v>
      </c>
      <c r="K74" s="31">
        <v>1661</v>
      </c>
      <c r="L74" s="33">
        <f t="shared" si="26"/>
        <v>79474</v>
      </c>
      <c r="M74" s="11"/>
      <c r="N74" s="87"/>
      <c r="O74" s="92" t="s">
        <v>158</v>
      </c>
      <c r="P74" s="93"/>
      <c r="Q74" s="94"/>
      <c r="R74" s="31">
        <v>150575</v>
      </c>
      <c r="S74" s="32">
        <v>21</v>
      </c>
      <c r="T74" s="33">
        <f t="shared" si="12"/>
        <v>150596</v>
      </c>
      <c r="U74" s="34">
        <v>367929</v>
      </c>
      <c r="V74" s="34">
        <v>2692</v>
      </c>
      <c r="W74" s="31">
        <v>3405</v>
      </c>
      <c r="X74" s="33">
        <f t="shared" si="1"/>
        <v>521217</v>
      </c>
    </row>
    <row r="75" spans="1:24" ht="7.5" customHeight="1" x14ac:dyDescent="0.15">
      <c r="A75" s="47"/>
      <c r="B75" s="122"/>
      <c r="C75" s="105"/>
      <c r="D75" s="97"/>
      <c r="E75" s="76" t="s">
        <v>159</v>
      </c>
      <c r="F75" s="50">
        <v>12573</v>
      </c>
      <c r="G75" s="51">
        <v>3</v>
      </c>
      <c r="H75" s="33">
        <f t="shared" si="25"/>
        <v>12576</v>
      </c>
      <c r="I75" s="53">
        <v>40821</v>
      </c>
      <c r="J75" s="53">
        <v>409</v>
      </c>
      <c r="K75" s="50">
        <v>1781</v>
      </c>
      <c r="L75" s="33">
        <f t="shared" si="26"/>
        <v>53806</v>
      </c>
      <c r="M75" s="11"/>
      <c r="N75" s="87"/>
      <c r="O75" s="92" t="s">
        <v>160</v>
      </c>
      <c r="P75" s="93"/>
      <c r="Q75" s="94"/>
      <c r="R75" s="31">
        <v>97635</v>
      </c>
      <c r="S75" s="32">
        <v>26</v>
      </c>
      <c r="T75" s="33">
        <f t="shared" si="12"/>
        <v>97661</v>
      </c>
      <c r="U75" s="34">
        <v>203733</v>
      </c>
      <c r="V75" s="34">
        <v>1190</v>
      </c>
      <c r="W75" s="31">
        <v>1514</v>
      </c>
      <c r="X75" s="33">
        <f t="shared" si="1"/>
        <v>302584</v>
      </c>
    </row>
    <row r="76" spans="1:24" ht="7.5" customHeight="1" x14ac:dyDescent="0.15">
      <c r="A76" s="47"/>
      <c r="B76" s="122"/>
      <c r="C76" s="106"/>
      <c r="D76" s="98"/>
      <c r="E76" s="76" t="s">
        <v>10</v>
      </c>
      <c r="F76" s="45">
        <f>SUM(F73:F75)</f>
        <v>43064</v>
      </c>
      <c r="G76" s="32">
        <f>SUM(G73:G75)</f>
        <v>5</v>
      </c>
      <c r="H76" s="33">
        <f t="shared" si="25"/>
        <v>43069</v>
      </c>
      <c r="I76" s="31">
        <f t="shared" ref="I76:K76" si="37">SUM(I73:I75)</f>
        <v>153904</v>
      </c>
      <c r="J76" s="31">
        <f t="shared" si="37"/>
        <v>1112</v>
      </c>
      <c r="K76" s="31">
        <f t="shared" si="37"/>
        <v>4319</v>
      </c>
      <c r="L76" s="33">
        <f t="shared" si="26"/>
        <v>198085</v>
      </c>
      <c r="M76" s="11"/>
      <c r="N76" s="88"/>
      <c r="O76" s="83" t="s">
        <v>37</v>
      </c>
      <c r="P76" s="84"/>
      <c r="Q76" s="85"/>
      <c r="R76" s="39">
        <f>SUM(R73:R75,R70)</f>
        <v>438161</v>
      </c>
      <c r="S76" s="42">
        <f>SUM(S73:S75,S70)</f>
        <v>89</v>
      </c>
      <c r="T76" s="41">
        <f t="shared" si="12"/>
        <v>438250</v>
      </c>
      <c r="U76" s="43">
        <f t="shared" ref="U76:W76" si="38">SUM(U73:U75,U70)</f>
        <v>1058457</v>
      </c>
      <c r="V76" s="43">
        <f t="shared" si="38"/>
        <v>6767</v>
      </c>
      <c r="W76" s="39">
        <f t="shared" si="38"/>
        <v>9275</v>
      </c>
      <c r="X76" s="41">
        <f t="shared" si="1"/>
        <v>1503474</v>
      </c>
    </row>
    <row r="77" spans="1:24" ht="7.5" customHeight="1" x14ac:dyDescent="0.15">
      <c r="A77" s="47"/>
      <c r="B77" s="122"/>
      <c r="C77" s="104" t="s">
        <v>161</v>
      </c>
      <c r="D77" s="107" t="s">
        <v>162</v>
      </c>
      <c r="E77" s="76" t="s">
        <v>163</v>
      </c>
      <c r="F77" s="50">
        <v>41610</v>
      </c>
      <c r="G77" s="51">
        <v>16</v>
      </c>
      <c r="H77" s="52">
        <f>SUM(F77:G77)</f>
        <v>41626</v>
      </c>
      <c r="I77" s="53">
        <v>39584</v>
      </c>
      <c r="J77" s="53">
        <v>1507</v>
      </c>
      <c r="K77" s="50">
        <v>6522</v>
      </c>
      <c r="L77" s="52">
        <f>SUM(H77:J77)</f>
        <v>82717</v>
      </c>
      <c r="M77" s="11"/>
      <c r="N77" s="86" t="s">
        <v>164</v>
      </c>
      <c r="O77" s="108" t="s">
        <v>165</v>
      </c>
      <c r="P77" s="109" t="s">
        <v>166</v>
      </c>
      <c r="Q77" s="91"/>
      <c r="R77" s="18">
        <v>103613</v>
      </c>
      <c r="S77" s="19">
        <v>4</v>
      </c>
      <c r="T77" s="20">
        <f t="shared" si="12"/>
        <v>103617</v>
      </c>
      <c r="U77" s="21">
        <v>376626</v>
      </c>
      <c r="V77" s="21">
        <v>2360</v>
      </c>
      <c r="W77" s="18">
        <v>8097</v>
      </c>
      <c r="X77" s="20">
        <f t="shared" si="1"/>
        <v>482603</v>
      </c>
    </row>
    <row r="78" spans="1:24" ht="7.5" customHeight="1" x14ac:dyDescent="0.15">
      <c r="A78" s="47"/>
      <c r="B78" s="122"/>
      <c r="C78" s="105"/>
      <c r="D78" s="107"/>
      <c r="E78" s="76" t="s">
        <v>167</v>
      </c>
      <c r="F78" s="50">
        <v>12757</v>
      </c>
      <c r="G78" s="51">
        <v>5</v>
      </c>
      <c r="H78" s="52">
        <f>SUM(F78:G78)</f>
        <v>12762</v>
      </c>
      <c r="I78" s="53">
        <v>14208</v>
      </c>
      <c r="J78" s="53">
        <v>439</v>
      </c>
      <c r="K78" s="50">
        <v>1884</v>
      </c>
      <c r="L78" s="52">
        <f>SUM(H78:J78)</f>
        <v>27409</v>
      </c>
      <c r="M78" s="11"/>
      <c r="N78" s="87"/>
      <c r="O78" s="105"/>
      <c r="P78" s="95" t="s">
        <v>168</v>
      </c>
      <c r="Q78" s="94"/>
      <c r="R78" s="31">
        <v>79337</v>
      </c>
      <c r="S78" s="32">
        <v>8</v>
      </c>
      <c r="T78" s="33">
        <f t="shared" si="12"/>
        <v>79345</v>
      </c>
      <c r="U78" s="34">
        <v>284810</v>
      </c>
      <c r="V78" s="34">
        <v>1398</v>
      </c>
      <c r="W78" s="31">
        <v>2666</v>
      </c>
      <c r="X78" s="33">
        <f t="shared" ref="X78:X88" si="39">SUM(T78:V78)</f>
        <v>365553</v>
      </c>
    </row>
    <row r="79" spans="1:24" ht="7.5" customHeight="1" x14ac:dyDescent="0.15">
      <c r="A79" s="47"/>
      <c r="B79" s="122"/>
      <c r="C79" s="105"/>
      <c r="D79" s="107"/>
      <c r="E79" s="76" t="s">
        <v>10</v>
      </c>
      <c r="F79" s="45">
        <f>SUM(F77:F78)</f>
        <v>54367</v>
      </c>
      <c r="G79" s="32">
        <f>SUM(G77:G78)</f>
        <v>21</v>
      </c>
      <c r="H79" s="33">
        <f>SUM(F79:G79)</f>
        <v>54388</v>
      </c>
      <c r="I79" s="45">
        <f>SUM(I77:I78)</f>
        <v>53792</v>
      </c>
      <c r="J79" s="45">
        <f>SUM(J77:J78)</f>
        <v>1946</v>
      </c>
      <c r="K79" s="45">
        <f>SUM(K77:K78)</f>
        <v>8406</v>
      </c>
      <c r="L79" s="52">
        <f>SUM(H79:J79)</f>
        <v>110126</v>
      </c>
      <c r="M79" s="11"/>
      <c r="N79" s="87"/>
      <c r="O79" s="105"/>
      <c r="P79" s="95" t="s">
        <v>169</v>
      </c>
      <c r="Q79" s="94"/>
      <c r="R79" s="31">
        <v>91746</v>
      </c>
      <c r="S79" s="32">
        <v>6</v>
      </c>
      <c r="T79" s="33">
        <f t="shared" si="12"/>
        <v>91752</v>
      </c>
      <c r="U79" s="34">
        <v>249045</v>
      </c>
      <c r="V79" s="34">
        <v>1195</v>
      </c>
      <c r="W79" s="31">
        <v>1825</v>
      </c>
      <c r="X79" s="33">
        <f t="shared" si="39"/>
        <v>341992</v>
      </c>
    </row>
    <row r="80" spans="1:24" ht="7.5" customHeight="1" x14ac:dyDescent="0.15">
      <c r="A80" s="47"/>
      <c r="B80" s="122"/>
      <c r="C80" s="105"/>
      <c r="D80" s="96" t="s">
        <v>170</v>
      </c>
      <c r="E80" s="76" t="s">
        <v>170</v>
      </c>
      <c r="F80" s="31">
        <v>35517</v>
      </c>
      <c r="G80" s="32">
        <v>7</v>
      </c>
      <c r="H80" s="33">
        <f t="shared" si="25"/>
        <v>35524</v>
      </c>
      <c r="I80" s="34">
        <v>43059</v>
      </c>
      <c r="J80" s="34">
        <v>1093</v>
      </c>
      <c r="K80" s="31">
        <v>5431</v>
      </c>
      <c r="L80" s="33">
        <f t="shared" si="26"/>
        <v>79676</v>
      </c>
      <c r="M80" s="11"/>
      <c r="N80" s="87"/>
      <c r="O80" s="106"/>
      <c r="P80" s="95" t="s">
        <v>171</v>
      </c>
      <c r="Q80" s="94"/>
      <c r="R80" s="31">
        <v>43580</v>
      </c>
      <c r="S80" s="32">
        <v>3</v>
      </c>
      <c r="T80" s="33">
        <f t="shared" si="12"/>
        <v>43583</v>
      </c>
      <c r="U80" s="34">
        <v>127297</v>
      </c>
      <c r="V80" s="34">
        <v>525</v>
      </c>
      <c r="W80" s="31">
        <v>843</v>
      </c>
      <c r="X80" s="33">
        <f t="shared" si="39"/>
        <v>171405</v>
      </c>
    </row>
    <row r="81" spans="1:24" ht="7.5" customHeight="1" x14ac:dyDescent="0.15">
      <c r="A81" s="47"/>
      <c r="B81" s="122"/>
      <c r="C81" s="105"/>
      <c r="D81" s="97"/>
      <c r="E81" s="76" t="s">
        <v>172</v>
      </c>
      <c r="F81" s="50">
        <v>7557</v>
      </c>
      <c r="G81" s="51">
        <v>2</v>
      </c>
      <c r="H81" s="52">
        <f>SUM(F81:G81)</f>
        <v>7559</v>
      </c>
      <c r="I81" s="53">
        <v>9158</v>
      </c>
      <c r="J81" s="53">
        <v>256</v>
      </c>
      <c r="K81" s="50">
        <v>1028</v>
      </c>
      <c r="L81" s="52">
        <f>SUM(H81:J81)</f>
        <v>16973</v>
      </c>
      <c r="M81" s="11"/>
      <c r="N81" s="87"/>
      <c r="O81" s="92" t="s">
        <v>173</v>
      </c>
      <c r="P81" s="93"/>
      <c r="Q81" s="94"/>
      <c r="R81" s="31">
        <v>88759</v>
      </c>
      <c r="S81" s="32">
        <v>14</v>
      </c>
      <c r="T81" s="33">
        <f t="shared" si="12"/>
        <v>88773</v>
      </c>
      <c r="U81" s="34">
        <v>250838</v>
      </c>
      <c r="V81" s="34">
        <v>1389</v>
      </c>
      <c r="W81" s="31">
        <v>1466</v>
      </c>
      <c r="X81" s="33">
        <f t="shared" si="39"/>
        <v>341000</v>
      </c>
    </row>
    <row r="82" spans="1:24" ht="7.5" customHeight="1" x14ac:dyDescent="0.15">
      <c r="A82" s="47"/>
      <c r="B82" s="122"/>
      <c r="C82" s="105"/>
      <c r="D82" s="97"/>
      <c r="E82" s="76" t="s">
        <v>174</v>
      </c>
      <c r="F82" s="50">
        <v>10154</v>
      </c>
      <c r="G82" s="51">
        <v>3</v>
      </c>
      <c r="H82" s="52">
        <f>SUM(F82:G82)</f>
        <v>10157</v>
      </c>
      <c r="I82" s="53">
        <v>13710</v>
      </c>
      <c r="J82" s="53">
        <v>332</v>
      </c>
      <c r="K82" s="50">
        <v>1841</v>
      </c>
      <c r="L82" s="52">
        <f>SUM(H82:J82)</f>
        <v>24199</v>
      </c>
      <c r="M82" s="11"/>
      <c r="N82" s="87"/>
      <c r="O82" s="104" t="s">
        <v>175</v>
      </c>
      <c r="P82" s="95" t="s">
        <v>176</v>
      </c>
      <c r="Q82" s="94"/>
      <c r="R82" s="31">
        <v>82743</v>
      </c>
      <c r="S82" s="32">
        <v>9</v>
      </c>
      <c r="T82" s="33">
        <f t="shared" si="12"/>
        <v>82752</v>
      </c>
      <c r="U82" s="34">
        <v>237379</v>
      </c>
      <c r="V82" s="34">
        <v>1277</v>
      </c>
      <c r="W82" s="31">
        <v>2145</v>
      </c>
      <c r="X82" s="33">
        <f t="shared" si="39"/>
        <v>321408</v>
      </c>
    </row>
    <row r="83" spans="1:24" ht="7.5" customHeight="1" x14ac:dyDescent="0.15">
      <c r="A83" s="47"/>
      <c r="B83" s="122"/>
      <c r="C83" s="105"/>
      <c r="D83" s="98"/>
      <c r="E83" s="76" t="s">
        <v>10</v>
      </c>
      <c r="F83" s="45">
        <f>SUM(F80:F82)</f>
        <v>53228</v>
      </c>
      <c r="G83" s="32">
        <f>SUM(G80:G82)</f>
        <v>12</v>
      </c>
      <c r="H83" s="33">
        <f>SUM(F83:G83)</f>
        <v>53240</v>
      </c>
      <c r="I83" s="45">
        <f t="shared" ref="I83:K83" si="40">SUM(I80:I82)</f>
        <v>65927</v>
      </c>
      <c r="J83" s="45">
        <f t="shared" si="40"/>
        <v>1681</v>
      </c>
      <c r="K83" s="45">
        <f t="shared" si="40"/>
        <v>8300</v>
      </c>
      <c r="L83" s="52">
        <f>SUM(H83:J83)</f>
        <v>120848</v>
      </c>
      <c r="M83" s="11"/>
      <c r="N83" s="87"/>
      <c r="O83" s="105"/>
      <c r="P83" s="95" t="s">
        <v>177</v>
      </c>
      <c r="Q83" s="94"/>
      <c r="R83" s="31">
        <v>41756</v>
      </c>
      <c r="S83" s="32">
        <v>4</v>
      </c>
      <c r="T83" s="33">
        <f t="shared" si="12"/>
        <v>41760</v>
      </c>
      <c r="U83" s="34">
        <v>110110</v>
      </c>
      <c r="V83" s="34">
        <v>483</v>
      </c>
      <c r="W83" s="31">
        <v>828</v>
      </c>
      <c r="X83" s="33">
        <f t="shared" si="39"/>
        <v>152353</v>
      </c>
    </row>
    <row r="84" spans="1:24" ht="7.5" customHeight="1" x14ac:dyDescent="0.15">
      <c r="A84" s="47"/>
      <c r="B84" s="122"/>
      <c r="C84" s="105"/>
      <c r="D84" s="96" t="s">
        <v>178</v>
      </c>
      <c r="E84" s="75" t="s">
        <v>178</v>
      </c>
      <c r="F84" s="50">
        <v>46356</v>
      </c>
      <c r="G84" s="51">
        <v>7</v>
      </c>
      <c r="H84" s="52">
        <f>SUM(F84:G84)</f>
        <v>46363</v>
      </c>
      <c r="I84" s="53">
        <v>68410</v>
      </c>
      <c r="J84" s="53">
        <v>1649</v>
      </c>
      <c r="K84" s="50">
        <v>8050</v>
      </c>
      <c r="L84" s="52">
        <f>SUM(H84:J84)</f>
        <v>116422</v>
      </c>
      <c r="M84" s="11"/>
      <c r="N84" s="87"/>
      <c r="O84" s="106"/>
      <c r="P84" s="95" t="s">
        <v>179</v>
      </c>
      <c r="Q84" s="94"/>
      <c r="R84" s="31">
        <v>12547</v>
      </c>
      <c r="S84" s="32">
        <v>0</v>
      </c>
      <c r="T84" s="33">
        <f t="shared" si="12"/>
        <v>12547</v>
      </c>
      <c r="U84" s="34">
        <v>20979</v>
      </c>
      <c r="V84" s="34">
        <v>177</v>
      </c>
      <c r="W84" s="31">
        <v>141</v>
      </c>
      <c r="X84" s="33">
        <f t="shared" si="39"/>
        <v>33703</v>
      </c>
    </row>
    <row r="85" spans="1:24" ht="7.5" customHeight="1" x14ac:dyDescent="0.15">
      <c r="A85" s="47"/>
      <c r="B85" s="122"/>
      <c r="C85" s="105"/>
      <c r="D85" s="97"/>
      <c r="E85" s="76" t="s">
        <v>180</v>
      </c>
      <c r="F85" s="50">
        <v>7511</v>
      </c>
      <c r="G85" s="51">
        <v>0</v>
      </c>
      <c r="H85" s="52">
        <f>SUM(F85:G85)</f>
        <v>7511</v>
      </c>
      <c r="I85" s="53">
        <v>7621</v>
      </c>
      <c r="J85" s="53">
        <v>435</v>
      </c>
      <c r="K85" s="50">
        <v>1873</v>
      </c>
      <c r="L85" s="52">
        <f>SUM(H85:J85)</f>
        <v>15567</v>
      </c>
      <c r="M85" s="54"/>
      <c r="N85" s="87"/>
      <c r="O85" s="92" t="s">
        <v>181</v>
      </c>
      <c r="P85" s="93"/>
      <c r="Q85" s="94"/>
      <c r="R85" s="31">
        <v>182928</v>
      </c>
      <c r="S85" s="32">
        <v>13</v>
      </c>
      <c r="T85" s="33">
        <f t="shared" si="12"/>
        <v>182941</v>
      </c>
      <c r="U85" s="34">
        <v>479328</v>
      </c>
      <c r="V85" s="34">
        <v>3323</v>
      </c>
      <c r="W85" s="31">
        <v>3572</v>
      </c>
      <c r="X85" s="33">
        <f t="shared" si="39"/>
        <v>665592</v>
      </c>
    </row>
    <row r="86" spans="1:24" ht="7.5" customHeight="1" x14ac:dyDescent="0.15">
      <c r="A86" s="47"/>
      <c r="B86" s="122"/>
      <c r="C86" s="105"/>
      <c r="D86" s="97"/>
      <c r="E86" s="76" t="s">
        <v>182</v>
      </c>
      <c r="F86" s="31">
        <v>9480</v>
      </c>
      <c r="G86" s="32">
        <v>4</v>
      </c>
      <c r="H86" s="33">
        <f t="shared" si="25"/>
        <v>9484</v>
      </c>
      <c r="I86" s="34">
        <v>17223</v>
      </c>
      <c r="J86" s="34">
        <v>284</v>
      </c>
      <c r="K86" s="31">
        <v>1774</v>
      </c>
      <c r="L86" s="33">
        <f t="shared" si="26"/>
        <v>26991</v>
      </c>
      <c r="M86" s="54"/>
      <c r="N86" s="87"/>
      <c r="O86" s="92" t="s">
        <v>183</v>
      </c>
      <c r="P86" s="93"/>
      <c r="Q86" s="94"/>
      <c r="R86" s="31">
        <v>123316</v>
      </c>
      <c r="S86" s="32">
        <v>15</v>
      </c>
      <c r="T86" s="33">
        <f t="shared" si="12"/>
        <v>123331</v>
      </c>
      <c r="U86" s="55">
        <v>321418</v>
      </c>
      <c r="V86" s="55">
        <v>1761</v>
      </c>
      <c r="W86" s="31">
        <v>2215</v>
      </c>
      <c r="X86" s="33">
        <f t="shared" si="39"/>
        <v>446510</v>
      </c>
    </row>
    <row r="87" spans="1:24" ht="7.5" customHeight="1" x14ac:dyDescent="0.15">
      <c r="A87" s="56"/>
      <c r="B87" s="122"/>
      <c r="C87" s="105"/>
      <c r="D87" s="98"/>
      <c r="E87" s="76" t="s">
        <v>10</v>
      </c>
      <c r="F87" s="45">
        <f>SUM(F84:F86)</f>
        <v>63347</v>
      </c>
      <c r="G87" s="32">
        <f>SUM(G84:G86)</f>
        <v>11</v>
      </c>
      <c r="H87" s="33">
        <f t="shared" si="25"/>
        <v>63358</v>
      </c>
      <c r="I87" s="45">
        <f t="shared" ref="I87:K87" si="41">SUM(I84:I86)</f>
        <v>93254</v>
      </c>
      <c r="J87" s="45">
        <f t="shared" si="41"/>
        <v>2368</v>
      </c>
      <c r="K87" s="45">
        <f t="shared" si="41"/>
        <v>11697</v>
      </c>
      <c r="L87" s="33">
        <f t="shared" si="26"/>
        <v>158980</v>
      </c>
      <c r="M87" s="54"/>
      <c r="N87" s="87"/>
      <c r="O87" s="92" t="s">
        <v>184</v>
      </c>
      <c r="P87" s="93"/>
      <c r="Q87" s="94"/>
      <c r="R87" s="31">
        <v>145222</v>
      </c>
      <c r="S87" s="32">
        <v>7</v>
      </c>
      <c r="T87" s="33">
        <f t="shared" si="12"/>
        <v>145229</v>
      </c>
      <c r="U87" s="55">
        <v>328533</v>
      </c>
      <c r="V87" s="55">
        <v>1622</v>
      </c>
      <c r="W87" s="57">
        <v>1959</v>
      </c>
      <c r="X87" s="33">
        <f t="shared" si="39"/>
        <v>475384</v>
      </c>
    </row>
    <row r="88" spans="1:24" ht="7.5" customHeight="1" x14ac:dyDescent="0.15">
      <c r="A88" s="58"/>
      <c r="B88" s="122"/>
      <c r="C88" s="105"/>
      <c r="D88" s="99" t="s">
        <v>185</v>
      </c>
      <c r="E88" s="100"/>
      <c r="F88" s="31">
        <v>46980</v>
      </c>
      <c r="G88" s="32">
        <v>14</v>
      </c>
      <c r="H88" s="33">
        <f t="shared" si="25"/>
        <v>46994</v>
      </c>
      <c r="I88" s="34">
        <v>142714</v>
      </c>
      <c r="J88" s="34">
        <v>1137</v>
      </c>
      <c r="K88" s="31">
        <v>3722</v>
      </c>
      <c r="L88" s="33">
        <f t="shared" si="26"/>
        <v>190845</v>
      </c>
      <c r="M88" s="54"/>
      <c r="N88" s="87"/>
      <c r="O88" s="111" t="s">
        <v>186</v>
      </c>
      <c r="P88" s="95" t="s">
        <v>187</v>
      </c>
      <c r="Q88" s="94"/>
      <c r="R88" s="31">
        <v>195895</v>
      </c>
      <c r="S88" s="32">
        <v>13</v>
      </c>
      <c r="T88" s="33">
        <f t="shared" si="12"/>
        <v>195908</v>
      </c>
      <c r="U88" s="55">
        <v>439286</v>
      </c>
      <c r="V88" s="55">
        <v>2226</v>
      </c>
      <c r="W88" s="57">
        <v>3030</v>
      </c>
      <c r="X88" s="33">
        <f t="shared" si="39"/>
        <v>637420</v>
      </c>
    </row>
    <row r="89" spans="1:24" ht="7.5" customHeight="1" x14ac:dyDescent="0.15">
      <c r="A89" s="58"/>
      <c r="B89" s="122"/>
      <c r="C89" s="106"/>
      <c r="D89" s="99" t="s">
        <v>188</v>
      </c>
      <c r="E89" s="100"/>
      <c r="F89" s="31">
        <v>75701</v>
      </c>
      <c r="G89" s="32">
        <v>22</v>
      </c>
      <c r="H89" s="33">
        <f t="shared" si="25"/>
        <v>75723</v>
      </c>
      <c r="I89" s="34">
        <v>185765</v>
      </c>
      <c r="J89" s="34">
        <v>2026</v>
      </c>
      <c r="K89" s="31">
        <v>8418</v>
      </c>
      <c r="L89" s="33">
        <f t="shared" si="26"/>
        <v>263514</v>
      </c>
      <c r="N89" s="87"/>
      <c r="O89" s="112"/>
      <c r="P89" s="113" t="s">
        <v>189</v>
      </c>
      <c r="Q89" s="114"/>
      <c r="R89" s="31">
        <f t="shared" ref="R89:W89" si="42">SUM(R101:R102)</f>
        <v>24423</v>
      </c>
      <c r="S89" s="32">
        <f t="shared" si="42"/>
        <v>0</v>
      </c>
      <c r="T89" s="33">
        <f>SUM(T101:T102)</f>
        <v>24423</v>
      </c>
      <c r="U89" s="55">
        <f>SUM(U101:U102)</f>
        <v>35590</v>
      </c>
      <c r="V89" s="55">
        <f t="shared" si="42"/>
        <v>271</v>
      </c>
      <c r="W89" s="57">
        <f t="shared" si="42"/>
        <v>370</v>
      </c>
      <c r="X89" s="33">
        <f>SUM(T89:V89)</f>
        <v>60284</v>
      </c>
    </row>
    <row r="90" spans="1:24" ht="7.5" customHeight="1" x14ac:dyDescent="0.15">
      <c r="A90" s="58"/>
      <c r="B90" s="122"/>
      <c r="C90" s="79" t="s">
        <v>190</v>
      </c>
      <c r="D90" s="80" t="s">
        <v>190</v>
      </c>
      <c r="E90" s="75" t="s">
        <v>191</v>
      </c>
      <c r="F90" s="31">
        <v>109225</v>
      </c>
      <c r="G90" s="32">
        <v>23</v>
      </c>
      <c r="H90" s="33">
        <f t="shared" si="25"/>
        <v>109248</v>
      </c>
      <c r="I90" s="34">
        <v>262605</v>
      </c>
      <c r="J90" s="34">
        <v>3468</v>
      </c>
      <c r="K90" s="31">
        <v>12314</v>
      </c>
      <c r="L90" s="33">
        <f t="shared" si="26"/>
        <v>375321</v>
      </c>
      <c r="N90" s="88"/>
      <c r="O90" s="83" t="s">
        <v>37</v>
      </c>
      <c r="P90" s="84"/>
      <c r="Q90" s="85"/>
      <c r="R90" s="39">
        <f>SUM(R77:R89)</f>
        <v>1215865</v>
      </c>
      <c r="S90" s="42">
        <f>SUM(S77:S89)</f>
        <v>96</v>
      </c>
      <c r="T90" s="41">
        <f t="shared" ref="T90:T95" si="43">SUM(R90:S90)</f>
        <v>1215961</v>
      </c>
      <c r="U90" s="49">
        <f>SUM(U77:U89)</f>
        <v>3261239</v>
      </c>
      <c r="V90" s="49">
        <f>SUM(V77:V89)</f>
        <v>18007</v>
      </c>
      <c r="W90" s="40">
        <f>SUM(W77:W89)</f>
        <v>29157</v>
      </c>
      <c r="X90" s="41">
        <f t="shared" ref="X90:X95" si="44">SUM(T90:V90)</f>
        <v>4495207</v>
      </c>
    </row>
    <row r="91" spans="1:24" ht="7.5" customHeight="1" x14ac:dyDescent="0.15">
      <c r="B91" s="122"/>
      <c r="C91" s="79"/>
      <c r="D91" s="81"/>
      <c r="E91" s="75" t="s">
        <v>192</v>
      </c>
      <c r="F91" s="31">
        <v>28443</v>
      </c>
      <c r="G91" s="32">
        <v>7</v>
      </c>
      <c r="H91" s="33">
        <f t="shared" si="25"/>
        <v>28450</v>
      </c>
      <c r="I91" s="34">
        <v>52988</v>
      </c>
      <c r="J91" s="34">
        <v>898</v>
      </c>
      <c r="K91" s="31">
        <v>4594</v>
      </c>
      <c r="L91" s="33">
        <f t="shared" si="26"/>
        <v>82336</v>
      </c>
      <c r="N91" s="86" t="s">
        <v>193</v>
      </c>
      <c r="O91" s="89" t="s">
        <v>194</v>
      </c>
      <c r="P91" s="90"/>
      <c r="Q91" s="91"/>
      <c r="R91" s="18">
        <v>117483</v>
      </c>
      <c r="S91" s="19">
        <v>3</v>
      </c>
      <c r="T91" s="20">
        <f t="shared" si="43"/>
        <v>117486</v>
      </c>
      <c r="U91" s="60">
        <v>428366</v>
      </c>
      <c r="V91" s="21">
        <v>2430</v>
      </c>
      <c r="W91" s="18">
        <v>1977</v>
      </c>
      <c r="X91" s="20">
        <f t="shared" si="44"/>
        <v>548282</v>
      </c>
    </row>
    <row r="92" spans="1:24" ht="7.5" customHeight="1" x14ac:dyDescent="0.15">
      <c r="B92" s="122"/>
      <c r="C92" s="79"/>
      <c r="D92" s="82"/>
      <c r="E92" s="75" t="s">
        <v>10</v>
      </c>
      <c r="F92" s="31">
        <f>SUM(F90:F91)</f>
        <v>137668</v>
      </c>
      <c r="G92" s="32">
        <f>SUM(G90:G91)</f>
        <v>30</v>
      </c>
      <c r="H92" s="33">
        <f t="shared" si="25"/>
        <v>137698</v>
      </c>
      <c r="I92" s="34">
        <f>SUM(I90:I91)</f>
        <v>315593</v>
      </c>
      <c r="J92" s="34">
        <f>SUM(J90:J91)</f>
        <v>4366</v>
      </c>
      <c r="K92" s="31">
        <f>SUM(K90:K91)</f>
        <v>16908</v>
      </c>
      <c r="L92" s="33">
        <f t="shared" si="26"/>
        <v>457657</v>
      </c>
      <c r="N92" s="87"/>
      <c r="O92" s="92" t="s">
        <v>195</v>
      </c>
      <c r="P92" s="93"/>
      <c r="Q92" s="94"/>
      <c r="R92" s="31">
        <v>11600</v>
      </c>
      <c r="S92" s="32">
        <v>0</v>
      </c>
      <c r="T92" s="33">
        <f t="shared" si="43"/>
        <v>11600</v>
      </c>
      <c r="U92" s="34">
        <v>21049</v>
      </c>
      <c r="V92" s="34">
        <v>220</v>
      </c>
      <c r="W92" s="31">
        <v>115</v>
      </c>
      <c r="X92" s="33">
        <f t="shared" si="44"/>
        <v>32869</v>
      </c>
    </row>
    <row r="93" spans="1:24" ht="7.5" customHeight="1" x14ac:dyDescent="0.15">
      <c r="B93" s="122"/>
      <c r="C93" s="79"/>
      <c r="D93" s="95" t="s">
        <v>196</v>
      </c>
      <c r="E93" s="94"/>
      <c r="F93" s="31">
        <v>73041</v>
      </c>
      <c r="G93" s="32">
        <v>11</v>
      </c>
      <c r="H93" s="33">
        <f t="shared" si="25"/>
        <v>73052</v>
      </c>
      <c r="I93" s="34">
        <v>218388</v>
      </c>
      <c r="J93" s="34">
        <v>1597</v>
      </c>
      <c r="K93" s="31">
        <v>4036</v>
      </c>
      <c r="L93" s="33">
        <f t="shared" si="26"/>
        <v>293037</v>
      </c>
      <c r="N93" s="87"/>
      <c r="O93" s="92" t="s">
        <v>197</v>
      </c>
      <c r="P93" s="93"/>
      <c r="Q93" s="94"/>
      <c r="R93" s="31">
        <v>10465</v>
      </c>
      <c r="S93" s="32">
        <v>0</v>
      </c>
      <c r="T93" s="33">
        <f t="shared" si="43"/>
        <v>10465</v>
      </c>
      <c r="U93" s="34">
        <v>19194</v>
      </c>
      <c r="V93" s="34">
        <v>175</v>
      </c>
      <c r="W93" s="31">
        <v>176</v>
      </c>
      <c r="X93" s="33">
        <f t="shared" si="44"/>
        <v>29834</v>
      </c>
    </row>
    <row r="94" spans="1:24" ht="7.5" customHeight="1" x14ac:dyDescent="0.15">
      <c r="B94" s="122"/>
      <c r="C94" s="79"/>
      <c r="D94" s="95" t="s">
        <v>198</v>
      </c>
      <c r="E94" s="94"/>
      <c r="F94" s="31">
        <v>64420</v>
      </c>
      <c r="G94" s="32">
        <v>21</v>
      </c>
      <c r="H94" s="33">
        <f t="shared" si="25"/>
        <v>64441</v>
      </c>
      <c r="I94" s="34">
        <v>195329</v>
      </c>
      <c r="J94" s="34">
        <v>1534</v>
      </c>
      <c r="K94" s="31">
        <v>5487</v>
      </c>
      <c r="L94" s="33">
        <f t="shared" si="26"/>
        <v>261304</v>
      </c>
      <c r="N94" s="88"/>
      <c r="O94" s="83" t="s">
        <v>37</v>
      </c>
      <c r="P94" s="84"/>
      <c r="Q94" s="85"/>
      <c r="R94" s="39">
        <f>SUM(R91:R93)</f>
        <v>139548</v>
      </c>
      <c r="S94" s="42">
        <f>SUM(S91:S93)</f>
        <v>3</v>
      </c>
      <c r="T94" s="41">
        <f t="shared" si="43"/>
        <v>139551</v>
      </c>
      <c r="U94" s="43">
        <f>SUM(U91:U93)</f>
        <v>468609</v>
      </c>
      <c r="V94" s="43">
        <f>SUM(V91:V93)</f>
        <v>2825</v>
      </c>
      <c r="W94" s="39">
        <f>SUM(W91:W93)</f>
        <v>2268</v>
      </c>
      <c r="X94" s="41">
        <f t="shared" si="44"/>
        <v>610985</v>
      </c>
    </row>
    <row r="95" spans="1:24" ht="7.5" customHeight="1" x14ac:dyDescent="0.15">
      <c r="B95" s="122"/>
      <c r="C95" s="79" t="s">
        <v>199</v>
      </c>
      <c r="D95" s="99" t="s">
        <v>200</v>
      </c>
      <c r="E95" s="100"/>
      <c r="F95" s="31">
        <v>97184</v>
      </c>
      <c r="G95" s="32">
        <v>25</v>
      </c>
      <c r="H95" s="33">
        <f t="shared" si="25"/>
        <v>97209</v>
      </c>
      <c r="I95" s="34">
        <v>202863</v>
      </c>
      <c r="J95" s="34">
        <v>1445</v>
      </c>
      <c r="K95" s="31">
        <v>1768</v>
      </c>
      <c r="L95" s="33">
        <f t="shared" si="26"/>
        <v>301517</v>
      </c>
      <c r="N95" s="101" t="s">
        <v>201</v>
      </c>
      <c r="O95" s="102"/>
      <c r="P95" s="102"/>
      <c r="Q95" s="103"/>
      <c r="R95" s="61">
        <f>SUM(F40,F19,F98,R16,R42,R56,R69,R76,R90,R94)</f>
        <v>8340232</v>
      </c>
      <c r="S95" s="61">
        <f>SUM(G40,G19,G98,S16,S42,S56,S69,S76,S90,S94)</f>
        <v>1212</v>
      </c>
      <c r="T95" s="62">
        <f t="shared" si="43"/>
        <v>8341444</v>
      </c>
      <c r="U95" s="63">
        <f t="shared" ref="U95:W95" si="45">SUM(I40,I19,I98,U16,U42,U56,U69,U76,U90,U94)</f>
        <v>22924835</v>
      </c>
      <c r="V95" s="63">
        <f t="shared" si="45"/>
        <v>160596</v>
      </c>
      <c r="W95" s="64">
        <f t="shared" si="45"/>
        <v>318873</v>
      </c>
      <c r="X95" s="62">
        <f t="shared" si="44"/>
        <v>31426875</v>
      </c>
    </row>
    <row r="96" spans="1:24" ht="7.5" customHeight="1" x14ac:dyDescent="0.15">
      <c r="B96" s="122"/>
      <c r="C96" s="79"/>
      <c r="D96" s="99" t="s">
        <v>202</v>
      </c>
      <c r="E96" s="100"/>
      <c r="F96" s="31">
        <v>11106</v>
      </c>
      <c r="G96" s="32">
        <v>3</v>
      </c>
      <c r="H96" s="33">
        <f t="shared" si="25"/>
        <v>11109</v>
      </c>
      <c r="I96" s="34">
        <v>26894</v>
      </c>
      <c r="J96" s="34">
        <v>203</v>
      </c>
      <c r="K96" s="31">
        <v>127</v>
      </c>
      <c r="L96" s="33">
        <f t="shared" si="26"/>
        <v>38206</v>
      </c>
      <c r="N96" s="65"/>
      <c r="O96" s="65"/>
      <c r="P96" s="65"/>
      <c r="Q96" s="65"/>
      <c r="R96" s="54"/>
      <c r="S96" s="54"/>
      <c r="T96" s="54"/>
      <c r="U96" s="54"/>
      <c r="V96" s="54"/>
      <c r="W96" s="54"/>
      <c r="X96" s="54"/>
    </row>
    <row r="97" spans="2:24" ht="7.5" customHeight="1" x14ac:dyDescent="0.15">
      <c r="B97" s="122"/>
      <c r="C97" s="79"/>
      <c r="D97" s="99" t="s">
        <v>10</v>
      </c>
      <c r="E97" s="100"/>
      <c r="F97" s="45">
        <f>SUM(F95:F96)</f>
        <v>108290</v>
      </c>
      <c r="G97" s="32">
        <f>SUM(G95:G96)</f>
        <v>28</v>
      </c>
      <c r="H97" s="33">
        <f t="shared" si="25"/>
        <v>108318</v>
      </c>
      <c r="I97" s="31">
        <f>SUM(I95:I96)</f>
        <v>229757</v>
      </c>
      <c r="J97" s="31">
        <f>SUM(J95:J96)</f>
        <v>1648</v>
      </c>
      <c r="K97" s="31">
        <f>SUM(K95:K96)</f>
        <v>1895</v>
      </c>
      <c r="L97" s="33">
        <f t="shared" si="26"/>
        <v>339723</v>
      </c>
      <c r="N97" s="65"/>
      <c r="O97" s="65"/>
      <c r="P97" s="66"/>
      <c r="Q97" s="66"/>
      <c r="R97" s="67"/>
      <c r="S97" s="67"/>
      <c r="T97" s="67"/>
      <c r="U97" s="67"/>
      <c r="V97" s="67"/>
      <c r="W97" s="67"/>
      <c r="X97" s="67"/>
    </row>
    <row r="98" spans="2:24" ht="7.5" customHeight="1" x14ac:dyDescent="0.15">
      <c r="B98" s="123"/>
      <c r="C98" s="78" t="s">
        <v>37</v>
      </c>
      <c r="D98" s="78"/>
      <c r="E98" s="78"/>
      <c r="F98" s="48">
        <f>SUM(F41,F44,F47:F48,F52,F55,F58,F61:F62,F65,F69,F72,F76,F79,F83,F87:F89,F92:F94,F97)</f>
        <v>1921018</v>
      </c>
      <c r="G98" s="42">
        <f>SUM(G41,G44,G47:G48,G52,G55,G58,G61:G62,G65,G69,G72,G76,G79,G83,G87:G89,G92:G94,G97)</f>
        <v>332</v>
      </c>
      <c r="H98" s="41">
        <f t="shared" si="25"/>
        <v>1921350</v>
      </c>
      <c r="I98" s="39">
        <f t="shared" ref="I98:K98" si="46">SUM(I41,I44,I47:I48,I52,I55,I58,I61:I62,I65,I69,I72,I76,I79,I83,I87:I89,I92:I94,I97)</f>
        <v>5101517</v>
      </c>
      <c r="J98" s="39">
        <f t="shared" si="46"/>
        <v>40255</v>
      </c>
      <c r="K98" s="39">
        <f t="shared" si="46"/>
        <v>124170</v>
      </c>
      <c r="L98" s="41">
        <f t="shared" si="26"/>
        <v>7063122</v>
      </c>
      <c r="N98" s="65"/>
      <c r="O98" s="65"/>
      <c r="P98" s="66"/>
      <c r="Q98" s="66"/>
      <c r="R98" s="67"/>
      <c r="S98" s="67"/>
      <c r="T98" s="67"/>
      <c r="U98" s="67"/>
      <c r="V98" s="67"/>
      <c r="W98" s="67"/>
      <c r="X98" s="67"/>
    </row>
    <row r="99" spans="2:24" x14ac:dyDescent="0.15">
      <c r="B99" s="58"/>
      <c r="C99" s="58"/>
      <c r="D99" s="68"/>
      <c r="E99" s="68"/>
      <c r="F99" s="69"/>
      <c r="G99" s="69"/>
      <c r="H99" s="69"/>
      <c r="I99" s="69"/>
      <c r="J99" s="69"/>
      <c r="K99" s="69"/>
      <c r="L99" s="69"/>
      <c r="N99" s="65"/>
      <c r="O99" s="65"/>
      <c r="P99" s="66"/>
      <c r="Q99" s="66"/>
      <c r="R99" s="67"/>
      <c r="S99" s="67"/>
      <c r="T99" s="67"/>
      <c r="U99" s="67"/>
      <c r="V99" s="67"/>
      <c r="W99" s="67"/>
      <c r="X99" s="67"/>
    </row>
    <row r="100" spans="2:24" x14ac:dyDescent="0.15">
      <c r="B100" s="58"/>
      <c r="C100" s="58"/>
      <c r="D100" s="68"/>
      <c r="E100" s="68"/>
      <c r="F100" s="69"/>
      <c r="G100" s="69"/>
      <c r="H100" s="69"/>
      <c r="I100" s="69"/>
      <c r="J100" s="69"/>
      <c r="K100" s="69"/>
      <c r="L100" s="69"/>
      <c r="N100" s="65"/>
      <c r="O100" s="65"/>
      <c r="P100" s="66"/>
      <c r="Q100" s="66"/>
      <c r="R100" s="67"/>
      <c r="S100" s="67"/>
      <c r="T100" s="67"/>
      <c r="U100" s="67"/>
      <c r="V100" s="67"/>
      <c r="W100" s="67"/>
      <c r="X100" s="67"/>
    </row>
    <row r="101" spans="2:24" ht="19.5" hidden="1" x14ac:dyDescent="0.15">
      <c r="B101" s="58"/>
      <c r="C101" s="58"/>
      <c r="D101" s="68"/>
      <c r="E101" s="68"/>
      <c r="F101" s="69"/>
      <c r="G101" s="69"/>
      <c r="H101" s="69"/>
      <c r="I101" s="69"/>
      <c r="J101" s="69"/>
      <c r="K101" s="69"/>
      <c r="L101" s="69"/>
      <c r="N101" s="70" t="s">
        <v>203</v>
      </c>
      <c r="O101" s="71" t="s">
        <v>186</v>
      </c>
      <c r="P101" s="70" t="s">
        <v>204</v>
      </c>
      <c r="Q101" s="77" t="s">
        <v>186</v>
      </c>
      <c r="R101" s="73">
        <v>766</v>
      </c>
      <c r="S101" s="73">
        <v>0</v>
      </c>
      <c r="T101" s="73">
        <f>SUM(R101:S101)</f>
        <v>766</v>
      </c>
      <c r="U101" s="73">
        <v>379</v>
      </c>
      <c r="V101" s="73">
        <v>3</v>
      </c>
      <c r="W101" s="73">
        <v>15</v>
      </c>
      <c r="X101" s="73">
        <f t="shared" ref="X101:X102" si="47">SUM(T101:V101)</f>
        <v>1148</v>
      </c>
    </row>
    <row r="102" spans="2:24" hidden="1" x14ac:dyDescent="0.15">
      <c r="B102" s="58"/>
      <c r="C102" s="58"/>
      <c r="D102" s="68"/>
      <c r="E102" s="68"/>
      <c r="F102" s="69"/>
      <c r="G102" s="69"/>
      <c r="H102" s="69"/>
      <c r="I102" s="69"/>
      <c r="J102" s="69"/>
      <c r="K102" s="69"/>
      <c r="L102" s="69"/>
      <c r="N102" s="70"/>
      <c r="O102" s="71"/>
      <c r="P102" s="70"/>
      <c r="Q102" s="77" t="s">
        <v>205</v>
      </c>
      <c r="R102" s="73">
        <v>23657</v>
      </c>
      <c r="S102" s="73">
        <v>0</v>
      </c>
      <c r="T102" s="73">
        <f>SUM(R102:S102)</f>
        <v>23657</v>
      </c>
      <c r="U102" s="73">
        <v>35211</v>
      </c>
      <c r="V102" s="73">
        <v>268</v>
      </c>
      <c r="W102" s="73">
        <v>355</v>
      </c>
      <c r="X102" s="73">
        <f t="shared" si="47"/>
        <v>59136</v>
      </c>
    </row>
    <row r="103" spans="2:24" x14ac:dyDescent="0.15">
      <c r="B103" s="58"/>
      <c r="C103" s="58"/>
      <c r="D103" s="68"/>
      <c r="E103" s="68"/>
      <c r="F103" s="69"/>
      <c r="G103" s="69"/>
      <c r="H103" s="69"/>
      <c r="I103" s="69"/>
      <c r="J103" s="69"/>
      <c r="K103" s="69"/>
      <c r="L103" s="69"/>
      <c r="P103" s="59"/>
      <c r="Q103" s="59"/>
      <c r="R103" s="5"/>
      <c r="S103" s="5"/>
      <c r="T103" s="5"/>
      <c r="U103" s="5"/>
    </row>
  </sheetData>
  <mergeCells count="183">
    <mergeCell ref="C95:C97"/>
    <mergeCell ref="D95:E95"/>
    <mergeCell ref="N95:Q95"/>
    <mergeCell ref="D96:E96"/>
    <mergeCell ref="D97:E97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O74:Q74"/>
    <mergeCell ref="O75:Q75"/>
    <mergeCell ref="O76:Q76"/>
    <mergeCell ref="C77:C89"/>
    <mergeCell ref="D77:D79"/>
    <mergeCell ref="N77:N90"/>
    <mergeCell ref="O77:O80"/>
    <mergeCell ref="P77:Q77"/>
    <mergeCell ref="P78:Q78"/>
    <mergeCell ref="P79:Q79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C63:C76"/>
    <mergeCell ref="D63:D65"/>
    <mergeCell ref="P63:Q63"/>
    <mergeCell ref="O64:O65"/>
    <mergeCell ref="P64:Q64"/>
    <mergeCell ref="P65:Q65"/>
    <mergeCell ref="D66:D69"/>
    <mergeCell ref="O66:O68"/>
    <mergeCell ref="P66:Q66"/>
    <mergeCell ref="P67:Q67"/>
    <mergeCell ref="O58:O60"/>
    <mergeCell ref="P58:Q58"/>
    <mergeCell ref="D59:D61"/>
    <mergeCell ref="P59:Q59"/>
    <mergeCell ref="P60:Q60"/>
    <mergeCell ref="O61:O63"/>
    <mergeCell ref="P61:Q61"/>
    <mergeCell ref="D62:E62"/>
    <mergeCell ref="P62:Q6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D48:E48"/>
    <mergeCell ref="C49:C52"/>
    <mergeCell ref="D49:E49"/>
    <mergeCell ref="D50:E50"/>
    <mergeCell ref="O50:O52"/>
    <mergeCell ref="P50:Q50"/>
    <mergeCell ref="D51:E51"/>
    <mergeCell ref="P51:Q51"/>
    <mergeCell ref="D52:E52"/>
    <mergeCell ref="P52:Q52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P38:Q38"/>
    <mergeCell ref="D39:E39"/>
    <mergeCell ref="P39:Q39"/>
    <mergeCell ref="C40:E40"/>
    <mergeCell ref="P40:Q40"/>
    <mergeCell ref="B41:B98"/>
    <mergeCell ref="C41:C44"/>
    <mergeCell ref="D41:E41"/>
    <mergeCell ref="P41:Q41"/>
    <mergeCell ref="D42:D44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D25:E25"/>
    <mergeCell ref="D26:E26"/>
    <mergeCell ref="D27:E27"/>
    <mergeCell ref="O27:O36"/>
    <mergeCell ref="P27:Q27"/>
    <mergeCell ref="C28:C30"/>
    <mergeCell ref="D28:E28"/>
    <mergeCell ref="P28:Q28"/>
    <mergeCell ref="D29:E29"/>
    <mergeCell ref="P29:P32"/>
    <mergeCell ref="B20:B40"/>
    <mergeCell ref="C20:C23"/>
    <mergeCell ref="D20:D22"/>
    <mergeCell ref="P20:Q20"/>
    <mergeCell ref="O21:O26"/>
    <mergeCell ref="P21:Q21"/>
    <mergeCell ref="P22:Q22"/>
    <mergeCell ref="D23:E23"/>
    <mergeCell ref="P23:P26"/>
    <mergeCell ref="C24:C27"/>
    <mergeCell ref="O16:Q16"/>
    <mergeCell ref="D17:E17"/>
    <mergeCell ref="N17:N42"/>
    <mergeCell ref="O17:Q17"/>
    <mergeCell ref="D18:E18"/>
    <mergeCell ref="O18:O20"/>
    <mergeCell ref="P18:Q18"/>
    <mergeCell ref="C19:E19"/>
    <mergeCell ref="P19:Q19"/>
    <mergeCell ref="D24:E24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</mergeCells>
  <phoneticPr fontId="2"/>
  <printOptions horizontalCentered="1"/>
  <pageMargins left="0" right="0" top="0.19685039370078741" bottom="0.19685039370078741" header="0" footer="0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>
      <selection activeCell="B1" sqref="B1:L1"/>
    </sheetView>
  </sheetViews>
  <sheetFormatPr defaultRowHeight="11.25" x14ac:dyDescent="0.15"/>
  <cols>
    <col min="1" max="1" width="0.25" style="59" hidden="1" customWidth="1"/>
    <col min="2" max="2" width="2.75" style="59" customWidth="1"/>
    <col min="3" max="3" width="3.125" style="59" customWidth="1"/>
    <col min="4" max="4" width="3.125" style="74" customWidth="1"/>
    <col min="5" max="5" width="6.625" style="74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59" customWidth="1"/>
    <col min="15" max="15" width="3.125" style="59" customWidth="1"/>
    <col min="16" max="16" width="3.125" style="74" customWidth="1"/>
    <col min="17" max="17" width="6.625" style="74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215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29" t="s">
        <v>2</v>
      </c>
      <c r="G4" s="130"/>
      <c r="H4" s="131"/>
      <c r="I4" s="132" t="s">
        <v>3</v>
      </c>
      <c r="J4" s="133" t="s">
        <v>4</v>
      </c>
      <c r="K4" s="129" t="s">
        <v>5</v>
      </c>
      <c r="L4" s="134"/>
      <c r="M4" s="17"/>
      <c r="N4" s="86" t="s">
        <v>6</v>
      </c>
      <c r="O4" s="108" t="s">
        <v>7</v>
      </c>
      <c r="P4" s="125" t="s">
        <v>6</v>
      </c>
      <c r="Q4" s="126"/>
      <c r="R4" s="18">
        <v>111953</v>
      </c>
      <c r="S4" s="19">
        <v>5</v>
      </c>
      <c r="T4" s="20">
        <f t="shared" ref="T4:T15" si="0">SUM(R4:S4)</f>
        <v>111958</v>
      </c>
      <c r="U4" s="21">
        <v>378299</v>
      </c>
      <c r="V4" s="21">
        <v>2238</v>
      </c>
      <c r="W4" s="18">
        <v>2494</v>
      </c>
      <c r="X4" s="20">
        <f t="shared" ref="X4:X77" si="1">SUM(T4:V4)</f>
        <v>492495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32"/>
      <c r="J5" s="133"/>
      <c r="K5" s="26" t="s">
        <v>11</v>
      </c>
      <c r="L5" s="29"/>
      <c r="M5" s="17"/>
      <c r="N5" s="87"/>
      <c r="O5" s="105"/>
      <c r="P5" s="96" t="s">
        <v>12</v>
      </c>
      <c r="Q5" s="75" t="s">
        <v>13</v>
      </c>
      <c r="R5" s="31">
        <v>63975</v>
      </c>
      <c r="S5" s="32">
        <v>5</v>
      </c>
      <c r="T5" s="33">
        <f t="shared" si="0"/>
        <v>63980</v>
      </c>
      <c r="U5" s="34">
        <v>168453</v>
      </c>
      <c r="V5" s="34">
        <v>1139</v>
      </c>
      <c r="W5" s="31">
        <v>1075</v>
      </c>
      <c r="X5" s="33">
        <f t="shared" si="1"/>
        <v>233572</v>
      </c>
    </row>
    <row r="6" spans="1:24" s="22" customFormat="1" ht="7.5" customHeight="1" x14ac:dyDescent="0.15">
      <c r="A6" s="13"/>
      <c r="B6" s="86" t="s">
        <v>14</v>
      </c>
      <c r="C6" s="89" t="s">
        <v>15</v>
      </c>
      <c r="D6" s="90"/>
      <c r="E6" s="91"/>
      <c r="F6" s="18">
        <v>88535</v>
      </c>
      <c r="G6" s="19">
        <v>9</v>
      </c>
      <c r="H6" s="20">
        <f t="shared" ref="H6:H51" si="2">SUM(F6:G6)</f>
        <v>88544</v>
      </c>
      <c r="I6" s="21">
        <v>399195</v>
      </c>
      <c r="J6" s="21">
        <v>3635</v>
      </c>
      <c r="K6" s="18">
        <v>9795</v>
      </c>
      <c r="L6" s="20">
        <f t="shared" ref="L6:L51" si="3">SUM(H6:J6)</f>
        <v>491374</v>
      </c>
      <c r="M6" s="17"/>
      <c r="N6" s="87"/>
      <c r="O6" s="105"/>
      <c r="P6" s="97"/>
      <c r="Q6" s="76" t="s">
        <v>16</v>
      </c>
      <c r="R6" s="31">
        <v>31352</v>
      </c>
      <c r="S6" s="32">
        <v>2</v>
      </c>
      <c r="T6" s="33">
        <f t="shared" si="0"/>
        <v>31354</v>
      </c>
      <c r="U6" s="34">
        <v>77736</v>
      </c>
      <c r="V6" s="34">
        <v>374</v>
      </c>
      <c r="W6" s="31">
        <v>516</v>
      </c>
      <c r="X6" s="33">
        <f t="shared" si="1"/>
        <v>109464</v>
      </c>
    </row>
    <row r="7" spans="1:24" s="22" customFormat="1" ht="7.5" customHeight="1" x14ac:dyDescent="0.15">
      <c r="A7" s="13"/>
      <c r="B7" s="87"/>
      <c r="C7" s="92" t="s">
        <v>17</v>
      </c>
      <c r="D7" s="93"/>
      <c r="E7" s="94"/>
      <c r="F7" s="31">
        <v>28110</v>
      </c>
      <c r="G7" s="32">
        <v>1</v>
      </c>
      <c r="H7" s="33">
        <f t="shared" si="2"/>
        <v>28111</v>
      </c>
      <c r="I7" s="34">
        <v>96318</v>
      </c>
      <c r="J7" s="34">
        <v>517</v>
      </c>
      <c r="K7" s="31">
        <v>923</v>
      </c>
      <c r="L7" s="33">
        <f t="shared" si="3"/>
        <v>124946</v>
      </c>
      <c r="M7" s="17"/>
      <c r="N7" s="87"/>
      <c r="O7" s="106"/>
      <c r="P7" s="98"/>
      <c r="Q7" s="76" t="s">
        <v>10</v>
      </c>
      <c r="R7" s="31">
        <f>SUM(R5:R6)</f>
        <v>95327</v>
      </c>
      <c r="S7" s="32">
        <f>SUM(S5:S6)</f>
        <v>7</v>
      </c>
      <c r="T7" s="33">
        <f t="shared" si="0"/>
        <v>95334</v>
      </c>
      <c r="U7" s="34">
        <f t="shared" ref="U7:W7" si="4">SUM(U5:U6)</f>
        <v>246189</v>
      </c>
      <c r="V7" s="34">
        <f t="shared" si="4"/>
        <v>1513</v>
      </c>
      <c r="W7" s="31">
        <f t="shared" si="4"/>
        <v>1591</v>
      </c>
      <c r="X7" s="33">
        <f t="shared" si="1"/>
        <v>343036</v>
      </c>
    </row>
    <row r="8" spans="1:24" s="22" customFormat="1" ht="7.5" customHeight="1" x14ac:dyDescent="0.15">
      <c r="A8" s="13"/>
      <c r="B8" s="87"/>
      <c r="C8" s="92" t="s">
        <v>18</v>
      </c>
      <c r="D8" s="93"/>
      <c r="E8" s="94"/>
      <c r="F8" s="31">
        <v>41116</v>
      </c>
      <c r="G8" s="32">
        <v>4</v>
      </c>
      <c r="H8" s="33">
        <f t="shared" si="2"/>
        <v>41120</v>
      </c>
      <c r="I8" s="34">
        <v>123241</v>
      </c>
      <c r="J8" s="34">
        <v>881</v>
      </c>
      <c r="K8" s="31">
        <v>1673</v>
      </c>
      <c r="L8" s="33">
        <f t="shared" si="3"/>
        <v>165242</v>
      </c>
      <c r="M8" s="17"/>
      <c r="N8" s="87"/>
      <c r="O8" s="127" t="s">
        <v>19</v>
      </c>
      <c r="P8" s="99"/>
      <c r="Q8" s="100"/>
      <c r="R8" s="31">
        <v>83168</v>
      </c>
      <c r="S8" s="32">
        <v>9</v>
      </c>
      <c r="T8" s="33">
        <f t="shared" si="0"/>
        <v>83177</v>
      </c>
      <c r="U8" s="34">
        <v>288183</v>
      </c>
      <c r="V8" s="34">
        <v>1278</v>
      </c>
      <c r="W8" s="31">
        <v>1941</v>
      </c>
      <c r="X8" s="33">
        <f t="shared" si="1"/>
        <v>372638</v>
      </c>
    </row>
    <row r="9" spans="1:24" s="22" customFormat="1" ht="7.5" customHeight="1" x14ac:dyDescent="0.15">
      <c r="A9" s="13"/>
      <c r="B9" s="87"/>
      <c r="C9" s="104" t="s">
        <v>20</v>
      </c>
      <c r="D9" s="95" t="s">
        <v>21</v>
      </c>
      <c r="E9" s="94"/>
      <c r="F9" s="31">
        <v>21773</v>
      </c>
      <c r="G9" s="32">
        <v>2</v>
      </c>
      <c r="H9" s="33">
        <f t="shared" si="2"/>
        <v>21775</v>
      </c>
      <c r="I9" s="34">
        <v>57281</v>
      </c>
      <c r="J9" s="34">
        <v>297</v>
      </c>
      <c r="K9" s="31">
        <v>571</v>
      </c>
      <c r="L9" s="33">
        <f t="shared" si="3"/>
        <v>79353</v>
      </c>
      <c r="M9" s="17"/>
      <c r="N9" s="87"/>
      <c r="O9" s="79" t="s">
        <v>22</v>
      </c>
      <c r="P9" s="99" t="s">
        <v>23</v>
      </c>
      <c r="Q9" s="100"/>
      <c r="R9" s="31">
        <v>54721</v>
      </c>
      <c r="S9" s="32">
        <v>4</v>
      </c>
      <c r="T9" s="33">
        <f t="shared" si="0"/>
        <v>54725</v>
      </c>
      <c r="U9" s="34">
        <v>151016</v>
      </c>
      <c r="V9" s="34">
        <v>800</v>
      </c>
      <c r="W9" s="31">
        <v>1059</v>
      </c>
      <c r="X9" s="33">
        <f t="shared" si="1"/>
        <v>206541</v>
      </c>
    </row>
    <row r="10" spans="1:24" s="22" customFormat="1" ht="7.5" customHeight="1" x14ac:dyDescent="0.15">
      <c r="A10" s="13"/>
      <c r="B10" s="87"/>
      <c r="C10" s="105"/>
      <c r="D10" s="99" t="s">
        <v>24</v>
      </c>
      <c r="E10" s="100"/>
      <c r="F10" s="31">
        <v>6044</v>
      </c>
      <c r="G10" s="32">
        <v>1</v>
      </c>
      <c r="H10" s="33">
        <f>SUM(F10:G10)</f>
        <v>6045</v>
      </c>
      <c r="I10" s="34">
        <v>36633</v>
      </c>
      <c r="J10" s="34">
        <v>202</v>
      </c>
      <c r="K10" s="31">
        <v>354</v>
      </c>
      <c r="L10" s="33">
        <f>SUM(H10:J10)</f>
        <v>42880</v>
      </c>
      <c r="M10" s="17"/>
      <c r="N10" s="87"/>
      <c r="O10" s="79"/>
      <c r="P10" s="99" t="s">
        <v>25</v>
      </c>
      <c r="Q10" s="100"/>
      <c r="R10" s="31">
        <v>27506</v>
      </c>
      <c r="S10" s="32">
        <v>14</v>
      </c>
      <c r="T10" s="33">
        <f t="shared" si="0"/>
        <v>27520</v>
      </c>
      <c r="U10" s="31">
        <v>125869</v>
      </c>
      <c r="V10" s="31">
        <v>798</v>
      </c>
      <c r="W10" s="31">
        <v>1385</v>
      </c>
      <c r="X10" s="33">
        <f t="shared" si="1"/>
        <v>154187</v>
      </c>
    </row>
    <row r="11" spans="1:24" s="22" customFormat="1" ht="7.5" customHeight="1" x14ac:dyDescent="0.15">
      <c r="A11" s="13"/>
      <c r="B11" s="87"/>
      <c r="C11" s="106"/>
      <c r="D11" s="99" t="s">
        <v>10</v>
      </c>
      <c r="E11" s="100"/>
      <c r="F11" s="31">
        <f>SUM(F9:F10)</f>
        <v>27817</v>
      </c>
      <c r="G11" s="32">
        <f>SUM(G9:G10)</f>
        <v>3</v>
      </c>
      <c r="H11" s="33">
        <f>SUM(F11:G11)</f>
        <v>27820</v>
      </c>
      <c r="I11" s="34">
        <f t="shared" ref="I11:K11" si="5">SUM(I9:I10)</f>
        <v>93914</v>
      </c>
      <c r="J11" s="34">
        <f t="shared" si="5"/>
        <v>499</v>
      </c>
      <c r="K11" s="31">
        <f t="shared" si="5"/>
        <v>925</v>
      </c>
      <c r="L11" s="33">
        <f>SUM(H11:J11)</f>
        <v>122233</v>
      </c>
      <c r="M11" s="17"/>
      <c r="N11" s="87"/>
      <c r="O11" s="79"/>
      <c r="P11" s="99" t="s">
        <v>10</v>
      </c>
      <c r="Q11" s="100"/>
      <c r="R11" s="31">
        <f>SUM(R9:R10)</f>
        <v>82227</v>
      </c>
      <c r="S11" s="32">
        <f>SUM(S9:S10)</f>
        <v>18</v>
      </c>
      <c r="T11" s="33">
        <f t="shared" si="0"/>
        <v>82245</v>
      </c>
      <c r="U11" s="34">
        <f t="shared" ref="U11:W11" si="6">SUM(U9:U10)</f>
        <v>276885</v>
      </c>
      <c r="V11" s="34">
        <f t="shared" si="6"/>
        <v>1598</v>
      </c>
      <c r="W11" s="31">
        <f t="shared" si="6"/>
        <v>2444</v>
      </c>
      <c r="X11" s="33">
        <f t="shared" si="1"/>
        <v>360728</v>
      </c>
    </row>
    <row r="12" spans="1:24" s="22" customFormat="1" ht="7.5" customHeight="1" x14ac:dyDescent="0.15">
      <c r="A12" s="13"/>
      <c r="B12" s="87"/>
      <c r="C12" s="115" t="s">
        <v>26</v>
      </c>
      <c r="D12" s="95" t="s">
        <v>27</v>
      </c>
      <c r="E12" s="94"/>
      <c r="F12" s="31">
        <v>16129</v>
      </c>
      <c r="G12" s="32">
        <v>0</v>
      </c>
      <c r="H12" s="33">
        <f t="shared" si="2"/>
        <v>16129</v>
      </c>
      <c r="I12" s="34">
        <v>58704</v>
      </c>
      <c r="J12" s="34">
        <v>306</v>
      </c>
      <c r="K12" s="31">
        <v>607</v>
      </c>
      <c r="L12" s="33">
        <f t="shared" si="3"/>
        <v>75139</v>
      </c>
      <c r="M12" s="17"/>
      <c r="N12" s="87"/>
      <c r="O12" s="79" t="s">
        <v>28</v>
      </c>
      <c r="P12" s="99" t="s">
        <v>29</v>
      </c>
      <c r="Q12" s="100"/>
      <c r="R12" s="31">
        <v>150853</v>
      </c>
      <c r="S12" s="32">
        <v>30</v>
      </c>
      <c r="T12" s="33">
        <f t="shared" si="0"/>
        <v>150883</v>
      </c>
      <c r="U12" s="34">
        <v>289317</v>
      </c>
      <c r="V12" s="34">
        <v>2095</v>
      </c>
      <c r="W12" s="31">
        <v>2498</v>
      </c>
      <c r="X12" s="33">
        <f t="shared" si="1"/>
        <v>442295</v>
      </c>
    </row>
    <row r="13" spans="1:24" s="22" customFormat="1" ht="7.5" customHeight="1" x14ac:dyDescent="0.15">
      <c r="A13" s="13"/>
      <c r="B13" s="87"/>
      <c r="C13" s="135"/>
      <c r="D13" s="95" t="s">
        <v>30</v>
      </c>
      <c r="E13" s="94"/>
      <c r="F13" s="31">
        <v>5576</v>
      </c>
      <c r="G13" s="32">
        <v>0</v>
      </c>
      <c r="H13" s="33">
        <f t="shared" si="2"/>
        <v>5576</v>
      </c>
      <c r="I13" s="34">
        <v>10337</v>
      </c>
      <c r="J13" s="34">
        <v>79</v>
      </c>
      <c r="K13" s="31">
        <v>134</v>
      </c>
      <c r="L13" s="33">
        <f t="shared" si="3"/>
        <v>15992</v>
      </c>
      <c r="M13" s="17"/>
      <c r="N13" s="87"/>
      <c r="O13" s="79"/>
      <c r="P13" s="107" t="s">
        <v>31</v>
      </c>
      <c r="Q13" s="76" t="s">
        <v>32</v>
      </c>
      <c r="R13" s="36">
        <v>124826</v>
      </c>
      <c r="S13" s="37">
        <v>22</v>
      </c>
      <c r="T13" s="33">
        <f t="shared" si="0"/>
        <v>124848</v>
      </c>
      <c r="U13" s="38">
        <v>240506</v>
      </c>
      <c r="V13" s="38">
        <v>1706</v>
      </c>
      <c r="W13" s="36">
        <v>2269</v>
      </c>
      <c r="X13" s="33">
        <f t="shared" si="1"/>
        <v>367060</v>
      </c>
    </row>
    <row r="14" spans="1:24" s="22" customFormat="1" ht="7.5" customHeight="1" x14ac:dyDescent="0.15">
      <c r="A14" s="13"/>
      <c r="B14" s="87"/>
      <c r="C14" s="136"/>
      <c r="D14" s="99" t="s">
        <v>10</v>
      </c>
      <c r="E14" s="100"/>
      <c r="F14" s="31">
        <f>SUM(F12:F13)</f>
        <v>21705</v>
      </c>
      <c r="G14" s="32">
        <f>SUM(G12:G13)</f>
        <v>0</v>
      </c>
      <c r="H14" s="33">
        <f t="shared" si="2"/>
        <v>21705</v>
      </c>
      <c r="I14" s="34">
        <f t="shared" ref="I14:K14" si="7">SUM(I12:I13)</f>
        <v>69041</v>
      </c>
      <c r="J14" s="34">
        <f t="shared" si="7"/>
        <v>385</v>
      </c>
      <c r="K14" s="31">
        <f t="shared" si="7"/>
        <v>741</v>
      </c>
      <c r="L14" s="33">
        <f t="shared" si="3"/>
        <v>91131</v>
      </c>
      <c r="M14" s="17"/>
      <c r="N14" s="87"/>
      <c r="O14" s="79"/>
      <c r="P14" s="124"/>
      <c r="Q14" s="76" t="s">
        <v>33</v>
      </c>
      <c r="R14" s="36">
        <v>25499</v>
      </c>
      <c r="S14" s="37">
        <v>6</v>
      </c>
      <c r="T14" s="33">
        <f t="shared" si="0"/>
        <v>25505</v>
      </c>
      <c r="U14" s="38">
        <v>57591</v>
      </c>
      <c r="V14" s="38">
        <v>372</v>
      </c>
      <c r="W14" s="36">
        <v>515</v>
      </c>
      <c r="X14" s="33">
        <f t="shared" si="1"/>
        <v>83468</v>
      </c>
    </row>
    <row r="15" spans="1:24" s="22" customFormat="1" ht="7.5" customHeight="1" x14ac:dyDescent="0.15">
      <c r="A15" s="13"/>
      <c r="B15" s="87"/>
      <c r="C15" s="92" t="s">
        <v>34</v>
      </c>
      <c r="D15" s="93"/>
      <c r="E15" s="94"/>
      <c r="F15" s="31">
        <v>26629</v>
      </c>
      <c r="G15" s="32">
        <v>2</v>
      </c>
      <c r="H15" s="33">
        <f t="shared" si="2"/>
        <v>26631</v>
      </c>
      <c r="I15" s="34">
        <v>78493</v>
      </c>
      <c r="J15" s="34">
        <v>389</v>
      </c>
      <c r="K15" s="31">
        <v>852</v>
      </c>
      <c r="L15" s="33">
        <f t="shared" si="3"/>
        <v>105513</v>
      </c>
      <c r="M15" s="17"/>
      <c r="N15" s="87"/>
      <c r="O15" s="79"/>
      <c r="P15" s="124"/>
      <c r="Q15" s="76" t="s">
        <v>10</v>
      </c>
      <c r="R15" s="31">
        <f>SUM(R13:R14)</f>
        <v>150325</v>
      </c>
      <c r="S15" s="32">
        <f>SUM(S13:S14)</f>
        <v>28</v>
      </c>
      <c r="T15" s="33">
        <f t="shared" si="0"/>
        <v>150353</v>
      </c>
      <c r="U15" s="34">
        <f>SUM(U13:U14)</f>
        <v>298097</v>
      </c>
      <c r="V15" s="34">
        <f t="shared" ref="V15:W15" si="8">SUM(V13:V14)</f>
        <v>2078</v>
      </c>
      <c r="W15" s="31">
        <f t="shared" si="8"/>
        <v>2784</v>
      </c>
      <c r="X15" s="33">
        <f t="shared" si="1"/>
        <v>450528</v>
      </c>
    </row>
    <row r="16" spans="1:24" s="22" customFormat="1" ht="7.5" customHeight="1" x14ac:dyDescent="0.15">
      <c r="A16" s="13"/>
      <c r="B16" s="87"/>
      <c r="C16" s="115" t="s">
        <v>35</v>
      </c>
      <c r="D16" s="95" t="s">
        <v>36</v>
      </c>
      <c r="E16" s="94"/>
      <c r="F16" s="31">
        <v>21792</v>
      </c>
      <c r="G16" s="32">
        <v>3</v>
      </c>
      <c r="H16" s="33">
        <f t="shared" si="2"/>
        <v>21795</v>
      </c>
      <c r="I16" s="34">
        <v>59498</v>
      </c>
      <c r="J16" s="34">
        <v>373</v>
      </c>
      <c r="K16" s="31">
        <v>685</v>
      </c>
      <c r="L16" s="33">
        <f t="shared" si="3"/>
        <v>81666</v>
      </c>
      <c r="M16" s="17"/>
      <c r="N16" s="88"/>
      <c r="O16" s="83" t="s">
        <v>37</v>
      </c>
      <c r="P16" s="84"/>
      <c r="Q16" s="85"/>
      <c r="R16" s="39">
        <f>SUM(R4,R11:R12,R15,R7:R8)</f>
        <v>673853</v>
      </c>
      <c r="S16" s="40">
        <f>SUM(S4,S11:S12,S15,S7:S8)</f>
        <v>97</v>
      </c>
      <c r="T16" s="41">
        <f t="shared" ref="T16" si="9">SUM(R16:S16)</f>
        <v>673950</v>
      </c>
      <c r="U16" s="39">
        <f t="shared" ref="U16:W16" si="10">SUM(U4,U11:U12,U15,U7:U8)</f>
        <v>1776970</v>
      </c>
      <c r="V16" s="39">
        <f t="shared" si="10"/>
        <v>10800</v>
      </c>
      <c r="W16" s="39">
        <f t="shared" si="10"/>
        <v>13752</v>
      </c>
      <c r="X16" s="41">
        <f t="shared" ref="X16" si="11">SUM(T16:V16)</f>
        <v>2461720</v>
      </c>
    </row>
    <row r="17" spans="1:24" s="22" customFormat="1" ht="7.5" customHeight="1" x14ac:dyDescent="0.15">
      <c r="A17" s="13"/>
      <c r="B17" s="87"/>
      <c r="C17" s="135"/>
      <c r="D17" s="95" t="s">
        <v>30</v>
      </c>
      <c r="E17" s="94"/>
      <c r="F17" s="31">
        <v>2808</v>
      </c>
      <c r="G17" s="32">
        <v>0</v>
      </c>
      <c r="H17" s="33">
        <f t="shared" si="2"/>
        <v>2808</v>
      </c>
      <c r="I17" s="34">
        <v>4400</v>
      </c>
      <c r="J17" s="34">
        <v>41</v>
      </c>
      <c r="K17" s="31">
        <v>59</v>
      </c>
      <c r="L17" s="33">
        <f t="shared" si="3"/>
        <v>7249</v>
      </c>
      <c r="M17" s="17"/>
      <c r="N17" s="86" t="s">
        <v>38</v>
      </c>
      <c r="O17" s="89" t="s">
        <v>39</v>
      </c>
      <c r="P17" s="90"/>
      <c r="Q17" s="91"/>
      <c r="R17" s="31">
        <v>78155</v>
      </c>
      <c r="S17" s="32">
        <v>4</v>
      </c>
      <c r="T17" s="33">
        <f t="shared" ref="T17:T88" si="12">SUM(R17:S17)</f>
        <v>78159</v>
      </c>
      <c r="U17" s="34">
        <v>209538</v>
      </c>
      <c r="V17" s="34">
        <v>1197</v>
      </c>
      <c r="W17" s="31">
        <v>1293</v>
      </c>
      <c r="X17" s="33">
        <f t="shared" si="1"/>
        <v>288894</v>
      </c>
    </row>
    <row r="18" spans="1:24" s="22" customFormat="1" ht="7.5" customHeight="1" x14ac:dyDescent="0.15">
      <c r="A18" s="13"/>
      <c r="B18" s="87"/>
      <c r="C18" s="136"/>
      <c r="D18" s="99" t="s">
        <v>10</v>
      </c>
      <c r="E18" s="100"/>
      <c r="F18" s="31">
        <f>SUM(F16:F17)</f>
        <v>24600</v>
      </c>
      <c r="G18" s="32">
        <f>SUM(G16:G17)</f>
        <v>3</v>
      </c>
      <c r="H18" s="33">
        <f t="shared" si="2"/>
        <v>24603</v>
      </c>
      <c r="I18" s="34">
        <f t="shared" ref="I18:K18" si="13">SUM(I16:I17)</f>
        <v>63898</v>
      </c>
      <c r="J18" s="34">
        <f t="shared" si="13"/>
        <v>414</v>
      </c>
      <c r="K18" s="31">
        <f t="shared" si="13"/>
        <v>744</v>
      </c>
      <c r="L18" s="33">
        <f t="shared" si="3"/>
        <v>88915</v>
      </c>
      <c r="M18" s="17"/>
      <c r="N18" s="87"/>
      <c r="O18" s="104" t="s">
        <v>40</v>
      </c>
      <c r="P18" s="95" t="s">
        <v>41</v>
      </c>
      <c r="Q18" s="94"/>
      <c r="R18" s="31">
        <v>147646</v>
      </c>
      <c r="S18" s="32">
        <v>28</v>
      </c>
      <c r="T18" s="33">
        <f t="shared" si="12"/>
        <v>147674</v>
      </c>
      <c r="U18" s="34">
        <v>466632</v>
      </c>
      <c r="V18" s="34">
        <v>2562</v>
      </c>
      <c r="W18" s="31">
        <v>3474</v>
      </c>
      <c r="X18" s="33">
        <f t="shared" si="1"/>
        <v>616868</v>
      </c>
    </row>
    <row r="19" spans="1:24" s="22" customFormat="1" ht="7.5" customHeight="1" x14ac:dyDescent="0.15">
      <c r="A19" s="13"/>
      <c r="B19" s="88"/>
      <c r="C19" s="83" t="s">
        <v>37</v>
      </c>
      <c r="D19" s="84"/>
      <c r="E19" s="85"/>
      <c r="F19" s="39">
        <f>SUM(F6:F8,F11,F14:F15,F18)</f>
        <v>258512</v>
      </c>
      <c r="G19" s="42">
        <f>SUM(G6:G8,G11,G14:G15,G18)</f>
        <v>22</v>
      </c>
      <c r="H19" s="41">
        <f t="shared" si="2"/>
        <v>258534</v>
      </c>
      <c r="I19" s="43">
        <f t="shared" ref="I19:K19" si="14">SUM(I6:I8,I11,I14:I15,I18)</f>
        <v>924100</v>
      </c>
      <c r="J19" s="43">
        <f t="shared" si="14"/>
        <v>6720</v>
      </c>
      <c r="K19" s="39">
        <f t="shared" si="14"/>
        <v>15653</v>
      </c>
      <c r="L19" s="41">
        <f t="shared" si="3"/>
        <v>1189354</v>
      </c>
      <c r="M19" s="17"/>
      <c r="N19" s="87"/>
      <c r="O19" s="105"/>
      <c r="P19" s="95" t="s">
        <v>42</v>
      </c>
      <c r="Q19" s="94"/>
      <c r="R19" s="31">
        <v>22301</v>
      </c>
      <c r="S19" s="32">
        <v>6</v>
      </c>
      <c r="T19" s="33">
        <f t="shared" si="12"/>
        <v>22307</v>
      </c>
      <c r="U19" s="34">
        <v>39421</v>
      </c>
      <c r="V19" s="34">
        <v>301</v>
      </c>
      <c r="W19" s="31">
        <v>286</v>
      </c>
      <c r="X19" s="33">
        <f t="shared" si="1"/>
        <v>62029</v>
      </c>
    </row>
    <row r="20" spans="1:24" s="22" customFormat="1" ht="7.5" customHeight="1" x14ac:dyDescent="0.15">
      <c r="A20" s="13"/>
      <c r="B20" s="86" t="s">
        <v>43</v>
      </c>
      <c r="C20" s="108" t="s">
        <v>44</v>
      </c>
      <c r="D20" s="107" t="s">
        <v>45</v>
      </c>
      <c r="E20" s="76" t="s">
        <v>46</v>
      </c>
      <c r="F20" s="31">
        <v>65280</v>
      </c>
      <c r="G20" s="32">
        <v>3</v>
      </c>
      <c r="H20" s="33">
        <f t="shared" si="2"/>
        <v>65283</v>
      </c>
      <c r="I20" s="34">
        <v>161376</v>
      </c>
      <c r="J20" s="34">
        <v>1243</v>
      </c>
      <c r="K20" s="31">
        <v>1165</v>
      </c>
      <c r="L20" s="33">
        <f t="shared" si="3"/>
        <v>227902</v>
      </c>
      <c r="M20" s="17"/>
      <c r="N20" s="87"/>
      <c r="O20" s="106"/>
      <c r="P20" s="95" t="s">
        <v>10</v>
      </c>
      <c r="Q20" s="94"/>
      <c r="R20" s="31">
        <f>SUM(R18:R19)</f>
        <v>169947</v>
      </c>
      <c r="S20" s="32">
        <f>SUM(S18:S19)</f>
        <v>34</v>
      </c>
      <c r="T20" s="33">
        <f t="shared" si="12"/>
        <v>169981</v>
      </c>
      <c r="U20" s="34">
        <f t="shared" ref="U20:W20" si="15">SUM(U18:U19)</f>
        <v>506053</v>
      </c>
      <c r="V20" s="34">
        <f t="shared" si="15"/>
        <v>2863</v>
      </c>
      <c r="W20" s="31">
        <f t="shared" si="15"/>
        <v>3760</v>
      </c>
      <c r="X20" s="33">
        <f t="shared" si="1"/>
        <v>678897</v>
      </c>
    </row>
    <row r="21" spans="1:24" s="22" customFormat="1" ht="7.5" customHeight="1" x14ac:dyDescent="0.15">
      <c r="A21" s="13"/>
      <c r="B21" s="87"/>
      <c r="C21" s="105"/>
      <c r="D21" s="124"/>
      <c r="E21" s="76" t="s">
        <v>47</v>
      </c>
      <c r="F21" s="31">
        <v>17102</v>
      </c>
      <c r="G21" s="32">
        <v>0</v>
      </c>
      <c r="H21" s="33">
        <f t="shared" si="2"/>
        <v>17102</v>
      </c>
      <c r="I21" s="34">
        <v>44804</v>
      </c>
      <c r="J21" s="34">
        <v>318</v>
      </c>
      <c r="K21" s="31">
        <v>248</v>
      </c>
      <c r="L21" s="33">
        <f t="shared" si="3"/>
        <v>62224</v>
      </c>
      <c r="M21" s="17"/>
      <c r="N21" s="87"/>
      <c r="O21" s="104" t="s">
        <v>48</v>
      </c>
      <c r="P21" s="95" t="s">
        <v>49</v>
      </c>
      <c r="Q21" s="94"/>
      <c r="R21" s="31">
        <v>74761</v>
      </c>
      <c r="S21" s="32">
        <v>14</v>
      </c>
      <c r="T21" s="33">
        <f t="shared" si="12"/>
        <v>74775</v>
      </c>
      <c r="U21" s="34">
        <v>262956</v>
      </c>
      <c r="V21" s="34">
        <v>1285</v>
      </c>
      <c r="W21" s="31">
        <v>2148</v>
      </c>
      <c r="X21" s="33">
        <f t="shared" si="1"/>
        <v>339016</v>
      </c>
    </row>
    <row r="22" spans="1:24" s="22" customFormat="1" ht="7.5" customHeight="1" x14ac:dyDescent="0.15">
      <c r="A22" s="13"/>
      <c r="B22" s="87"/>
      <c r="C22" s="105"/>
      <c r="D22" s="124"/>
      <c r="E22" s="76" t="s">
        <v>10</v>
      </c>
      <c r="F22" s="31">
        <f>SUM(F20:F21)</f>
        <v>82382</v>
      </c>
      <c r="G22" s="32">
        <f>SUM(G20:G21)</f>
        <v>3</v>
      </c>
      <c r="H22" s="33">
        <f t="shared" si="2"/>
        <v>82385</v>
      </c>
      <c r="I22" s="34">
        <f t="shared" ref="I22:K22" si="16">SUM(I20:I21)</f>
        <v>206180</v>
      </c>
      <c r="J22" s="34">
        <f t="shared" si="16"/>
        <v>1561</v>
      </c>
      <c r="K22" s="31">
        <f t="shared" si="16"/>
        <v>1413</v>
      </c>
      <c r="L22" s="33">
        <f t="shared" si="3"/>
        <v>290126</v>
      </c>
      <c r="M22" s="17"/>
      <c r="N22" s="87"/>
      <c r="O22" s="105"/>
      <c r="P22" s="95" t="s">
        <v>50</v>
      </c>
      <c r="Q22" s="94"/>
      <c r="R22" s="36">
        <v>100591</v>
      </c>
      <c r="S22" s="37">
        <v>18</v>
      </c>
      <c r="T22" s="44">
        <f t="shared" si="12"/>
        <v>100609</v>
      </c>
      <c r="U22" s="38">
        <v>357925</v>
      </c>
      <c r="V22" s="38">
        <v>1351</v>
      </c>
      <c r="W22" s="36">
        <v>2805</v>
      </c>
      <c r="X22" s="44">
        <f t="shared" si="1"/>
        <v>459885</v>
      </c>
    </row>
    <row r="23" spans="1:24" s="22" customFormat="1" ht="7.5" customHeight="1" x14ac:dyDescent="0.15">
      <c r="A23" s="13"/>
      <c r="B23" s="87"/>
      <c r="C23" s="106"/>
      <c r="D23" s="95" t="s">
        <v>51</v>
      </c>
      <c r="E23" s="94"/>
      <c r="F23" s="31">
        <v>50784</v>
      </c>
      <c r="G23" s="32">
        <v>0</v>
      </c>
      <c r="H23" s="33">
        <f t="shared" si="2"/>
        <v>50784</v>
      </c>
      <c r="I23" s="34">
        <v>118920</v>
      </c>
      <c r="J23" s="34">
        <v>853</v>
      </c>
      <c r="K23" s="31">
        <v>741</v>
      </c>
      <c r="L23" s="33">
        <f t="shared" si="3"/>
        <v>170557</v>
      </c>
      <c r="M23" s="17"/>
      <c r="N23" s="87"/>
      <c r="O23" s="105"/>
      <c r="P23" s="96" t="s">
        <v>52</v>
      </c>
      <c r="Q23" s="76" t="s">
        <v>52</v>
      </c>
      <c r="R23" s="36">
        <v>17203</v>
      </c>
      <c r="S23" s="37">
        <v>1</v>
      </c>
      <c r="T23" s="44">
        <f t="shared" si="12"/>
        <v>17204</v>
      </c>
      <c r="U23" s="38">
        <v>59332</v>
      </c>
      <c r="V23" s="38">
        <v>340</v>
      </c>
      <c r="W23" s="36">
        <v>671</v>
      </c>
      <c r="X23" s="44">
        <f t="shared" si="1"/>
        <v>76876</v>
      </c>
    </row>
    <row r="24" spans="1:24" s="22" customFormat="1" ht="7.5" customHeight="1" x14ac:dyDescent="0.15">
      <c r="A24" s="13"/>
      <c r="B24" s="87"/>
      <c r="C24" s="79" t="s">
        <v>53</v>
      </c>
      <c r="D24" s="116" t="s">
        <v>54</v>
      </c>
      <c r="E24" s="117"/>
      <c r="F24" s="31">
        <v>77785</v>
      </c>
      <c r="G24" s="32">
        <v>8</v>
      </c>
      <c r="H24" s="33">
        <f t="shared" si="2"/>
        <v>77793</v>
      </c>
      <c r="I24" s="34">
        <v>148752</v>
      </c>
      <c r="J24" s="34">
        <v>1026</v>
      </c>
      <c r="K24" s="31">
        <v>1119</v>
      </c>
      <c r="L24" s="33">
        <f t="shared" si="3"/>
        <v>227571</v>
      </c>
      <c r="M24" s="17"/>
      <c r="N24" s="87"/>
      <c r="O24" s="105"/>
      <c r="P24" s="97"/>
      <c r="Q24" s="76" t="s">
        <v>55</v>
      </c>
      <c r="R24" s="36">
        <v>36773</v>
      </c>
      <c r="S24" s="37">
        <v>3</v>
      </c>
      <c r="T24" s="44">
        <f t="shared" si="12"/>
        <v>36776</v>
      </c>
      <c r="U24" s="38">
        <v>91113</v>
      </c>
      <c r="V24" s="38">
        <v>578</v>
      </c>
      <c r="W24" s="36">
        <v>740</v>
      </c>
      <c r="X24" s="44">
        <f t="shared" si="1"/>
        <v>128467</v>
      </c>
    </row>
    <row r="25" spans="1:24" s="22" customFormat="1" ht="7.5" customHeight="1" x14ac:dyDescent="0.15">
      <c r="A25" s="13"/>
      <c r="B25" s="87"/>
      <c r="C25" s="79"/>
      <c r="D25" s="95" t="s">
        <v>56</v>
      </c>
      <c r="E25" s="94"/>
      <c r="F25" s="31">
        <v>30280</v>
      </c>
      <c r="G25" s="32">
        <v>1</v>
      </c>
      <c r="H25" s="33">
        <f t="shared" si="2"/>
        <v>30281</v>
      </c>
      <c r="I25" s="34">
        <v>96318</v>
      </c>
      <c r="J25" s="34">
        <v>594</v>
      </c>
      <c r="K25" s="31">
        <v>891</v>
      </c>
      <c r="L25" s="33">
        <f t="shared" si="3"/>
        <v>127193</v>
      </c>
      <c r="M25" s="17"/>
      <c r="N25" s="87"/>
      <c r="O25" s="105"/>
      <c r="P25" s="97"/>
      <c r="Q25" s="76" t="s">
        <v>57</v>
      </c>
      <c r="R25" s="36">
        <v>41668</v>
      </c>
      <c r="S25" s="32">
        <v>9</v>
      </c>
      <c r="T25" s="33">
        <f t="shared" si="12"/>
        <v>41677</v>
      </c>
      <c r="U25" s="34">
        <v>140542</v>
      </c>
      <c r="V25" s="34">
        <v>731</v>
      </c>
      <c r="W25" s="31">
        <v>1049</v>
      </c>
      <c r="X25" s="33">
        <f t="shared" si="1"/>
        <v>182950</v>
      </c>
    </row>
    <row r="26" spans="1:24" s="22" customFormat="1" ht="7.5" customHeight="1" x14ac:dyDescent="0.15">
      <c r="A26" s="13"/>
      <c r="B26" s="87"/>
      <c r="C26" s="79"/>
      <c r="D26" s="95" t="s">
        <v>58</v>
      </c>
      <c r="E26" s="94"/>
      <c r="F26" s="31">
        <v>35035</v>
      </c>
      <c r="G26" s="32">
        <v>1</v>
      </c>
      <c r="H26" s="33">
        <f t="shared" si="2"/>
        <v>35036</v>
      </c>
      <c r="I26" s="34">
        <v>72127</v>
      </c>
      <c r="J26" s="34">
        <v>374</v>
      </c>
      <c r="K26" s="31">
        <v>459</v>
      </c>
      <c r="L26" s="33">
        <f t="shared" si="3"/>
        <v>107537</v>
      </c>
      <c r="M26" s="17"/>
      <c r="N26" s="87"/>
      <c r="O26" s="106"/>
      <c r="P26" s="98"/>
      <c r="Q26" s="76" t="s">
        <v>10</v>
      </c>
      <c r="R26" s="31">
        <f>SUM(R23:R25)</f>
        <v>95644</v>
      </c>
      <c r="S26" s="32">
        <f>SUM(S23:S25)</f>
        <v>13</v>
      </c>
      <c r="T26" s="44">
        <f t="shared" si="12"/>
        <v>95657</v>
      </c>
      <c r="U26" s="34">
        <f t="shared" ref="U26:W26" si="17">SUM(U23:U25)</f>
        <v>290987</v>
      </c>
      <c r="V26" s="34">
        <f t="shared" si="17"/>
        <v>1649</v>
      </c>
      <c r="W26" s="31">
        <f t="shared" si="17"/>
        <v>2460</v>
      </c>
      <c r="X26" s="44">
        <f t="shared" si="1"/>
        <v>388293</v>
      </c>
    </row>
    <row r="27" spans="1:24" s="22" customFormat="1" ht="7.5" customHeight="1" x14ac:dyDescent="0.15">
      <c r="A27" s="13"/>
      <c r="B27" s="87"/>
      <c r="C27" s="79"/>
      <c r="D27" s="119" t="s">
        <v>10</v>
      </c>
      <c r="E27" s="120"/>
      <c r="F27" s="45">
        <f>SUM(F24:F26)</f>
        <v>143100</v>
      </c>
      <c r="G27" s="32">
        <f>SUM(G24:G26)</f>
        <v>10</v>
      </c>
      <c r="H27" s="33">
        <f t="shared" si="2"/>
        <v>143110</v>
      </c>
      <c r="I27" s="34">
        <f>SUM(I24:I26)</f>
        <v>317197</v>
      </c>
      <c r="J27" s="34">
        <f>SUM(J24:J26)</f>
        <v>1994</v>
      </c>
      <c r="K27" s="31">
        <f>SUM(K24:K26)</f>
        <v>2469</v>
      </c>
      <c r="L27" s="33">
        <f>SUM(H27:J27)</f>
        <v>462301</v>
      </c>
      <c r="M27" s="17"/>
      <c r="N27" s="87"/>
      <c r="O27" s="104" t="s">
        <v>59</v>
      </c>
      <c r="P27" s="95" t="s">
        <v>60</v>
      </c>
      <c r="Q27" s="94"/>
      <c r="R27" s="31">
        <v>126290</v>
      </c>
      <c r="S27" s="32">
        <v>30</v>
      </c>
      <c r="T27" s="33">
        <f t="shared" si="12"/>
        <v>126320</v>
      </c>
      <c r="U27" s="34">
        <v>487919</v>
      </c>
      <c r="V27" s="34">
        <v>3634</v>
      </c>
      <c r="W27" s="31">
        <v>8732</v>
      </c>
      <c r="X27" s="44">
        <f t="shared" si="1"/>
        <v>617873</v>
      </c>
    </row>
    <row r="28" spans="1:24" s="22" customFormat="1" ht="7.5" customHeight="1" x14ac:dyDescent="0.15">
      <c r="A28" s="13"/>
      <c r="B28" s="87"/>
      <c r="C28" s="104" t="s">
        <v>61</v>
      </c>
      <c r="D28" s="95" t="s">
        <v>62</v>
      </c>
      <c r="E28" s="94"/>
      <c r="F28" s="31">
        <v>124246</v>
      </c>
      <c r="G28" s="32">
        <v>10</v>
      </c>
      <c r="H28" s="33">
        <f t="shared" si="2"/>
        <v>124256</v>
      </c>
      <c r="I28" s="34">
        <v>322517</v>
      </c>
      <c r="J28" s="34">
        <v>2674</v>
      </c>
      <c r="K28" s="31">
        <v>2456</v>
      </c>
      <c r="L28" s="33">
        <f t="shared" si="3"/>
        <v>449447</v>
      </c>
      <c r="M28" s="17"/>
      <c r="N28" s="87"/>
      <c r="O28" s="105"/>
      <c r="P28" s="95" t="s">
        <v>63</v>
      </c>
      <c r="Q28" s="94"/>
      <c r="R28" s="31">
        <v>64774</v>
      </c>
      <c r="S28" s="32">
        <v>10</v>
      </c>
      <c r="T28" s="33">
        <f t="shared" si="12"/>
        <v>64784</v>
      </c>
      <c r="U28" s="34">
        <v>182105</v>
      </c>
      <c r="V28" s="34">
        <v>759</v>
      </c>
      <c r="W28" s="31">
        <v>1474</v>
      </c>
      <c r="X28" s="44">
        <f t="shared" si="1"/>
        <v>247648</v>
      </c>
    </row>
    <row r="29" spans="1:24" s="22" customFormat="1" ht="7.5" customHeight="1" x14ac:dyDescent="0.15">
      <c r="A29" s="13"/>
      <c r="B29" s="87"/>
      <c r="C29" s="105"/>
      <c r="D29" s="95" t="s">
        <v>64</v>
      </c>
      <c r="E29" s="94"/>
      <c r="F29" s="31">
        <v>33119</v>
      </c>
      <c r="G29" s="32">
        <v>3</v>
      </c>
      <c r="H29" s="33">
        <f t="shared" si="2"/>
        <v>33122</v>
      </c>
      <c r="I29" s="34">
        <v>150236</v>
      </c>
      <c r="J29" s="34">
        <v>958</v>
      </c>
      <c r="K29" s="31">
        <v>2891</v>
      </c>
      <c r="L29" s="33">
        <f t="shared" si="3"/>
        <v>184316</v>
      </c>
      <c r="M29" s="17"/>
      <c r="N29" s="87"/>
      <c r="O29" s="105"/>
      <c r="P29" s="96" t="s">
        <v>65</v>
      </c>
      <c r="Q29" s="76" t="s">
        <v>65</v>
      </c>
      <c r="R29" s="31">
        <v>45338</v>
      </c>
      <c r="S29" s="32">
        <v>11</v>
      </c>
      <c r="T29" s="33">
        <f t="shared" si="12"/>
        <v>45349</v>
      </c>
      <c r="U29" s="34">
        <v>161295</v>
      </c>
      <c r="V29" s="34">
        <v>866</v>
      </c>
      <c r="W29" s="31">
        <v>1693</v>
      </c>
      <c r="X29" s="44">
        <f t="shared" si="1"/>
        <v>207510</v>
      </c>
    </row>
    <row r="30" spans="1:24" s="22" customFormat="1" ht="7.5" customHeight="1" x14ac:dyDescent="0.15">
      <c r="A30" s="13"/>
      <c r="B30" s="87"/>
      <c r="C30" s="106"/>
      <c r="D30" s="95" t="s">
        <v>10</v>
      </c>
      <c r="E30" s="94"/>
      <c r="F30" s="45">
        <f>SUM(F28:F29)</f>
        <v>157365</v>
      </c>
      <c r="G30" s="32">
        <f>SUM(G28:G29)</f>
        <v>13</v>
      </c>
      <c r="H30" s="33">
        <f t="shared" si="2"/>
        <v>157378</v>
      </c>
      <c r="I30" s="31">
        <f>SUM(I28:I29)</f>
        <v>472753</v>
      </c>
      <c r="J30" s="31">
        <f>SUM(J28:J29)</f>
        <v>3632</v>
      </c>
      <c r="K30" s="31">
        <f>SUM(K28:K29)</f>
        <v>5347</v>
      </c>
      <c r="L30" s="33">
        <f t="shared" si="3"/>
        <v>633763</v>
      </c>
      <c r="M30" s="17"/>
      <c r="N30" s="87"/>
      <c r="O30" s="105"/>
      <c r="P30" s="97"/>
      <c r="Q30" s="76" t="s">
        <v>66</v>
      </c>
      <c r="R30" s="31">
        <v>22683</v>
      </c>
      <c r="S30" s="32">
        <v>6</v>
      </c>
      <c r="T30" s="33">
        <f t="shared" si="12"/>
        <v>22689</v>
      </c>
      <c r="U30" s="34">
        <v>88963</v>
      </c>
      <c r="V30" s="34">
        <v>361</v>
      </c>
      <c r="W30" s="31">
        <v>986</v>
      </c>
      <c r="X30" s="44">
        <f t="shared" si="1"/>
        <v>112013</v>
      </c>
    </row>
    <row r="31" spans="1:24" s="22" customFormat="1" ht="7.5" customHeight="1" x14ac:dyDescent="0.15">
      <c r="A31" s="13"/>
      <c r="B31" s="87"/>
      <c r="C31" s="92" t="s">
        <v>67</v>
      </c>
      <c r="D31" s="93"/>
      <c r="E31" s="94"/>
      <c r="F31" s="31">
        <v>120931</v>
      </c>
      <c r="G31" s="32">
        <v>6</v>
      </c>
      <c r="H31" s="33">
        <f t="shared" si="2"/>
        <v>120937</v>
      </c>
      <c r="I31" s="34">
        <v>250300</v>
      </c>
      <c r="J31" s="34">
        <v>1940</v>
      </c>
      <c r="K31" s="31">
        <v>1917</v>
      </c>
      <c r="L31" s="33">
        <f t="shared" si="3"/>
        <v>373177</v>
      </c>
      <c r="M31" s="17"/>
      <c r="N31" s="87"/>
      <c r="O31" s="105"/>
      <c r="P31" s="97"/>
      <c r="Q31" s="76" t="s">
        <v>68</v>
      </c>
      <c r="R31" s="45">
        <v>24766</v>
      </c>
      <c r="S31" s="32">
        <v>11</v>
      </c>
      <c r="T31" s="33">
        <f t="shared" si="12"/>
        <v>24777</v>
      </c>
      <c r="U31" s="31">
        <v>81014</v>
      </c>
      <c r="V31" s="31">
        <v>446</v>
      </c>
      <c r="W31" s="31">
        <v>809</v>
      </c>
      <c r="X31" s="33">
        <f t="shared" si="1"/>
        <v>106237</v>
      </c>
    </row>
    <row r="32" spans="1:24" s="22" customFormat="1" ht="7.5" customHeight="1" x14ac:dyDescent="0.15">
      <c r="A32" s="13"/>
      <c r="B32" s="87"/>
      <c r="C32" s="104" t="s">
        <v>69</v>
      </c>
      <c r="D32" s="95" t="s">
        <v>70</v>
      </c>
      <c r="E32" s="94"/>
      <c r="F32" s="31">
        <v>91555</v>
      </c>
      <c r="G32" s="32">
        <v>7</v>
      </c>
      <c r="H32" s="33">
        <f t="shared" si="2"/>
        <v>91562</v>
      </c>
      <c r="I32" s="34">
        <v>211688</v>
      </c>
      <c r="J32" s="34">
        <v>1585</v>
      </c>
      <c r="K32" s="31">
        <v>1600</v>
      </c>
      <c r="L32" s="33">
        <f t="shared" si="3"/>
        <v>304835</v>
      </c>
      <c r="M32" s="17"/>
      <c r="N32" s="87"/>
      <c r="O32" s="105"/>
      <c r="P32" s="98"/>
      <c r="Q32" s="76" t="s">
        <v>10</v>
      </c>
      <c r="R32" s="31">
        <f>SUM(R29:R31)</f>
        <v>92787</v>
      </c>
      <c r="S32" s="32">
        <f>SUM(S29:S31)</f>
        <v>28</v>
      </c>
      <c r="T32" s="33">
        <f t="shared" si="12"/>
        <v>92815</v>
      </c>
      <c r="U32" s="34">
        <f t="shared" ref="U32:W32" si="18">SUM(U29:U31)</f>
        <v>331272</v>
      </c>
      <c r="V32" s="34">
        <f t="shared" si="18"/>
        <v>1673</v>
      </c>
      <c r="W32" s="31">
        <f t="shared" si="18"/>
        <v>3488</v>
      </c>
      <c r="X32" s="44">
        <f t="shared" si="1"/>
        <v>425760</v>
      </c>
    </row>
    <row r="33" spans="1:24" s="22" customFormat="1" ht="7.5" customHeight="1" x14ac:dyDescent="0.15">
      <c r="A33" s="46"/>
      <c r="B33" s="87"/>
      <c r="C33" s="106"/>
      <c r="D33" s="95" t="s">
        <v>71</v>
      </c>
      <c r="E33" s="94"/>
      <c r="F33" s="31">
        <v>32562</v>
      </c>
      <c r="G33" s="32">
        <v>2</v>
      </c>
      <c r="H33" s="33">
        <f t="shared" si="2"/>
        <v>32564</v>
      </c>
      <c r="I33" s="34">
        <v>76407</v>
      </c>
      <c r="J33" s="34">
        <v>736</v>
      </c>
      <c r="K33" s="31">
        <v>404</v>
      </c>
      <c r="L33" s="33">
        <f t="shared" si="3"/>
        <v>109707</v>
      </c>
      <c r="M33" s="17"/>
      <c r="N33" s="87"/>
      <c r="O33" s="105"/>
      <c r="P33" s="96" t="s">
        <v>72</v>
      </c>
      <c r="Q33" s="76" t="s">
        <v>73</v>
      </c>
      <c r="R33" s="31">
        <v>41118</v>
      </c>
      <c r="S33" s="32">
        <v>11</v>
      </c>
      <c r="T33" s="33">
        <f t="shared" si="12"/>
        <v>41129</v>
      </c>
      <c r="U33" s="34">
        <v>183294</v>
      </c>
      <c r="V33" s="34">
        <v>1058</v>
      </c>
      <c r="W33" s="31">
        <v>2409</v>
      </c>
      <c r="X33" s="44">
        <f t="shared" si="1"/>
        <v>225481</v>
      </c>
    </row>
    <row r="34" spans="1:24" s="22" customFormat="1" ht="7.5" customHeight="1" x14ac:dyDescent="0.15">
      <c r="A34" s="47"/>
      <c r="B34" s="87"/>
      <c r="C34" s="104" t="s">
        <v>74</v>
      </c>
      <c r="D34" s="96" t="s">
        <v>75</v>
      </c>
      <c r="E34" s="76" t="s">
        <v>75</v>
      </c>
      <c r="F34" s="31">
        <v>82670</v>
      </c>
      <c r="G34" s="32">
        <v>4</v>
      </c>
      <c r="H34" s="33">
        <f t="shared" si="2"/>
        <v>82674</v>
      </c>
      <c r="I34" s="34">
        <v>191820</v>
      </c>
      <c r="J34" s="34">
        <v>1325</v>
      </c>
      <c r="K34" s="31">
        <v>1313</v>
      </c>
      <c r="L34" s="33">
        <f t="shared" si="3"/>
        <v>275819</v>
      </c>
      <c r="M34" s="17"/>
      <c r="N34" s="87"/>
      <c r="O34" s="105"/>
      <c r="P34" s="97"/>
      <c r="Q34" s="76" t="s">
        <v>76</v>
      </c>
      <c r="R34" s="31">
        <v>13757</v>
      </c>
      <c r="S34" s="32">
        <v>6</v>
      </c>
      <c r="T34" s="33">
        <f t="shared" si="12"/>
        <v>13763</v>
      </c>
      <c r="U34" s="34">
        <v>78600</v>
      </c>
      <c r="V34" s="34">
        <v>533</v>
      </c>
      <c r="W34" s="31">
        <v>987</v>
      </c>
      <c r="X34" s="44">
        <f t="shared" si="1"/>
        <v>92896</v>
      </c>
    </row>
    <row r="35" spans="1:24" s="22" customFormat="1" ht="7.5" customHeight="1" x14ac:dyDescent="0.15">
      <c r="A35" s="47"/>
      <c r="B35" s="87"/>
      <c r="C35" s="105"/>
      <c r="D35" s="97"/>
      <c r="E35" s="76" t="s">
        <v>77</v>
      </c>
      <c r="F35" s="31">
        <v>34508</v>
      </c>
      <c r="G35" s="32">
        <v>2</v>
      </c>
      <c r="H35" s="33">
        <f t="shared" si="2"/>
        <v>34510</v>
      </c>
      <c r="I35" s="34">
        <v>61884</v>
      </c>
      <c r="J35" s="34">
        <v>782</v>
      </c>
      <c r="K35" s="31">
        <v>545</v>
      </c>
      <c r="L35" s="33">
        <f t="shared" si="3"/>
        <v>97176</v>
      </c>
      <c r="M35" s="17"/>
      <c r="N35" s="87"/>
      <c r="O35" s="105"/>
      <c r="P35" s="97"/>
      <c r="Q35" s="76" t="s">
        <v>78</v>
      </c>
      <c r="R35" s="31">
        <v>10437</v>
      </c>
      <c r="S35" s="32">
        <v>3</v>
      </c>
      <c r="T35" s="33">
        <f t="shared" si="12"/>
        <v>10440</v>
      </c>
      <c r="U35" s="34">
        <v>53693</v>
      </c>
      <c r="V35" s="34">
        <v>267</v>
      </c>
      <c r="W35" s="31">
        <v>606</v>
      </c>
      <c r="X35" s="33">
        <f t="shared" si="1"/>
        <v>64400</v>
      </c>
    </row>
    <row r="36" spans="1:24" s="22" customFormat="1" ht="7.5" customHeight="1" x14ac:dyDescent="0.15">
      <c r="A36" s="47"/>
      <c r="B36" s="87"/>
      <c r="C36" s="105"/>
      <c r="D36" s="97"/>
      <c r="E36" s="76" t="s">
        <v>79</v>
      </c>
      <c r="F36" s="31">
        <v>22318</v>
      </c>
      <c r="G36" s="32">
        <v>1</v>
      </c>
      <c r="H36" s="33">
        <f t="shared" si="2"/>
        <v>22319</v>
      </c>
      <c r="I36" s="34">
        <v>72668</v>
      </c>
      <c r="J36" s="34">
        <v>508</v>
      </c>
      <c r="K36" s="31">
        <v>772</v>
      </c>
      <c r="L36" s="33">
        <f t="shared" si="3"/>
        <v>95495</v>
      </c>
      <c r="M36" s="17"/>
      <c r="N36" s="87"/>
      <c r="O36" s="106"/>
      <c r="P36" s="98"/>
      <c r="Q36" s="76" t="s">
        <v>10</v>
      </c>
      <c r="R36" s="31">
        <f>SUM(R33:R35)</f>
        <v>65312</v>
      </c>
      <c r="S36" s="32">
        <f>SUM(S33:S35)</f>
        <v>20</v>
      </c>
      <c r="T36" s="33">
        <f t="shared" si="12"/>
        <v>65332</v>
      </c>
      <c r="U36" s="34">
        <f t="shared" ref="U36:W36" si="19">SUM(U33:U35)</f>
        <v>315587</v>
      </c>
      <c r="V36" s="34">
        <f t="shared" si="19"/>
        <v>1858</v>
      </c>
      <c r="W36" s="31">
        <f t="shared" si="19"/>
        <v>4002</v>
      </c>
      <c r="X36" s="44">
        <f t="shared" si="1"/>
        <v>382777</v>
      </c>
    </row>
    <row r="37" spans="1:24" s="22" customFormat="1" ht="7.5" customHeight="1" x14ac:dyDescent="0.15">
      <c r="A37" s="47"/>
      <c r="B37" s="87"/>
      <c r="C37" s="105"/>
      <c r="D37" s="97"/>
      <c r="E37" s="76" t="s">
        <v>80</v>
      </c>
      <c r="F37" s="45">
        <v>11932</v>
      </c>
      <c r="G37" s="32">
        <v>0</v>
      </c>
      <c r="H37" s="33">
        <f t="shared" si="2"/>
        <v>11932</v>
      </c>
      <c r="I37" s="45">
        <v>26990</v>
      </c>
      <c r="J37" s="45">
        <v>219</v>
      </c>
      <c r="K37" s="31">
        <v>214</v>
      </c>
      <c r="L37" s="33">
        <f t="shared" si="3"/>
        <v>39141</v>
      </c>
      <c r="M37" s="17"/>
      <c r="N37" s="87"/>
      <c r="O37" s="104" t="s">
        <v>81</v>
      </c>
      <c r="P37" s="95" t="s">
        <v>82</v>
      </c>
      <c r="Q37" s="94"/>
      <c r="R37" s="31">
        <v>100975</v>
      </c>
      <c r="S37" s="32">
        <v>10</v>
      </c>
      <c r="T37" s="33">
        <f t="shared" ref="T37:T39" si="20">SUM(R37:S37)</f>
        <v>100985</v>
      </c>
      <c r="U37" s="34">
        <v>265409</v>
      </c>
      <c r="V37" s="34">
        <v>2081</v>
      </c>
      <c r="W37" s="31">
        <v>2035</v>
      </c>
      <c r="X37" s="44">
        <f t="shared" si="1"/>
        <v>368475</v>
      </c>
    </row>
    <row r="38" spans="1:24" s="22" customFormat="1" ht="7.5" customHeight="1" x14ac:dyDescent="0.15">
      <c r="A38" s="47"/>
      <c r="B38" s="87"/>
      <c r="C38" s="105"/>
      <c r="D38" s="98"/>
      <c r="E38" s="76" t="s">
        <v>10</v>
      </c>
      <c r="F38" s="45">
        <f>SUM(F34:F37)</f>
        <v>151428</v>
      </c>
      <c r="G38" s="32">
        <f>SUM(G34:G37)</f>
        <v>7</v>
      </c>
      <c r="H38" s="33">
        <f t="shared" si="2"/>
        <v>151435</v>
      </c>
      <c r="I38" s="31">
        <f>SUM(I34:I37)</f>
        <v>353362</v>
      </c>
      <c r="J38" s="31">
        <f>SUM(J34:J37)</f>
        <v>2834</v>
      </c>
      <c r="K38" s="31">
        <f>SUM(K34:K37)</f>
        <v>2844</v>
      </c>
      <c r="L38" s="33">
        <f t="shared" si="3"/>
        <v>507631</v>
      </c>
      <c r="M38" s="17"/>
      <c r="N38" s="87"/>
      <c r="O38" s="105"/>
      <c r="P38" s="95" t="s">
        <v>83</v>
      </c>
      <c r="Q38" s="94"/>
      <c r="R38" s="31">
        <v>22888</v>
      </c>
      <c r="S38" s="32">
        <v>7</v>
      </c>
      <c r="T38" s="33">
        <f t="shared" si="20"/>
        <v>22895</v>
      </c>
      <c r="U38" s="34">
        <v>69766</v>
      </c>
      <c r="V38" s="34">
        <v>381</v>
      </c>
      <c r="W38" s="31">
        <v>564</v>
      </c>
      <c r="X38" s="44">
        <f t="shared" si="1"/>
        <v>93042</v>
      </c>
    </row>
    <row r="39" spans="1:24" s="22" customFormat="1" ht="7.5" customHeight="1" x14ac:dyDescent="0.15">
      <c r="A39" s="47"/>
      <c r="B39" s="87"/>
      <c r="C39" s="106"/>
      <c r="D39" s="95" t="s">
        <v>207</v>
      </c>
      <c r="E39" s="94"/>
      <c r="F39" s="31">
        <v>45822</v>
      </c>
      <c r="G39" s="32">
        <v>1</v>
      </c>
      <c r="H39" s="33">
        <f t="shared" si="2"/>
        <v>45823</v>
      </c>
      <c r="I39" s="34">
        <v>110491</v>
      </c>
      <c r="J39" s="34">
        <v>676</v>
      </c>
      <c r="K39" s="31">
        <v>793</v>
      </c>
      <c r="L39" s="33">
        <f t="shared" si="3"/>
        <v>156990</v>
      </c>
      <c r="M39" s="17"/>
      <c r="N39" s="87"/>
      <c r="O39" s="105"/>
      <c r="P39" s="95" t="s">
        <v>85</v>
      </c>
      <c r="Q39" s="94"/>
      <c r="R39" s="31">
        <v>28708</v>
      </c>
      <c r="S39" s="32">
        <v>2</v>
      </c>
      <c r="T39" s="33">
        <f t="shared" si="20"/>
        <v>28710</v>
      </c>
      <c r="U39" s="34">
        <v>71353</v>
      </c>
      <c r="V39" s="34">
        <v>613</v>
      </c>
      <c r="W39" s="31">
        <v>387</v>
      </c>
      <c r="X39" s="44">
        <f t="shared" si="1"/>
        <v>100676</v>
      </c>
    </row>
    <row r="40" spans="1:24" s="22" customFormat="1" ht="7.5" customHeight="1" x14ac:dyDescent="0.15">
      <c r="A40" s="47"/>
      <c r="B40" s="88"/>
      <c r="C40" s="83" t="s">
        <v>37</v>
      </c>
      <c r="D40" s="84"/>
      <c r="E40" s="85"/>
      <c r="F40" s="48">
        <f>SUM(F22:F23,F27,F30:F33,F38:F39)</f>
        <v>875929</v>
      </c>
      <c r="G40" s="42">
        <f>SUM(G22:G23,G27,G30:G33,G38:G39)</f>
        <v>49</v>
      </c>
      <c r="H40" s="41">
        <f t="shared" si="2"/>
        <v>875978</v>
      </c>
      <c r="I40" s="39">
        <f t="shared" ref="I40:K40" si="21">SUM(I22:I23,I27,I30:I33,I38:I39)</f>
        <v>2117298</v>
      </c>
      <c r="J40" s="39">
        <f t="shared" si="21"/>
        <v>15811</v>
      </c>
      <c r="K40" s="39">
        <f t="shared" si="21"/>
        <v>17528</v>
      </c>
      <c r="L40" s="49">
        <f t="shared" si="3"/>
        <v>3009087</v>
      </c>
      <c r="M40" s="17"/>
      <c r="N40" s="87"/>
      <c r="O40" s="105"/>
      <c r="P40" s="95" t="s">
        <v>86</v>
      </c>
      <c r="Q40" s="94"/>
      <c r="R40" s="36">
        <v>22450</v>
      </c>
      <c r="S40" s="37">
        <v>12</v>
      </c>
      <c r="T40" s="33">
        <f t="shared" si="12"/>
        <v>22462</v>
      </c>
      <c r="U40" s="38">
        <v>72927</v>
      </c>
      <c r="V40" s="38">
        <v>577</v>
      </c>
      <c r="W40" s="36">
        <v>791</v>
      </c>
      <c r="X40" s="44">
        <f t="shared" si="1"/>
        <v>95966</v>
      </c>
    </row>
    <row r="41" spans="1:24" s="22" customFormat="1" ht="7.5" customHeight="1" x14ac:dyDescent="0.15">
      <c r="A41" s="47"/>
      <c r="B41" s="121" t="s">
        <v>87</v>
      </c>
      <c r="C41" s="108" t="s">
        <v>88</v>
      </c>
      <c r="D41" s="109" t="s">
        <v>89</v>
      </c>
      <c r="E41" s="91"/>
      <c r="F41" s="31">
        <v>132553</v>
      </c>
      <c r="G41" s="32">
        <v>10</v>
      </c>
      <c r="H41" s="33">
        <f t="shared" si="2"/>
        <v>132563</v>
      </c>
      <c r="I41" s="34">
        <v>328838</v>
      </c>
      <c r="J41" s="34">
        <v>1759</v>
      </c>
      <c r="K41" s="31">
        <v>2431</v>
      </c>
      <c r="L41" s="33">
        <f t="shared" si="3"/>
        <v>463160</v>
      </c>
      <c r="M41" s="17"/>
      <c r="N41" s="87"/>
      <c r="O41" s="106"/>
      <c r="P41" s="95" t="s">
        <v>10</v>
      </c>
      <c r="Q41" s="94"/>
      <c r="R41" s="31">
        <f>SUM(R37:R40)</f>
        <v>175021</v>
      </c>
      <c r="S41" s="32">
        <f>SUM(S37:S40)</f>
        <v>31</v>
      </c>
      <c r="T41" s="33">
        <f t="shared" si="12"/>
        <v>175052</v>
      </c>
      <c r="U41" s="34">
        <f t="shared" ref="U41:W41" si="22">SUM(U37:U40)</f>
        <v>479455</v>
      </c>
      <c r="V41" s="34">
        <f t="shared" si="22"/>
        <v>3652</v>
      </c>
      <c r="W41" s="31">
        <f t="shared" si="22"/>
        <v>3777</v>
      </c>
      <c r="X41" s="33">
        <f t="shared" si="1"/>
        <v>658159</v>
      </c>
    </row>
    <row r="42" spans="1:24" s="22" customFormat="1" ht="7.5" customHeight="1" x14ac:dyDescent="0.15">
      <c r="A42" s="47"/>
      <c r="B42" s="122"/>
      <c r="C42" s="105"/>
      <c r="D42" s="96" t="s">
        <v>90</v>
      </c>
      <c r="E42" s="76" t="s">
        <v>91</v>
      </c>
      <c r="F42" s="31">
        <v>52372</v>
      </c>
      <c r="G42" s="32">
        <v>5</v>
      </c>
      <c r="H42" s="33">
        <f t="shared" si="2"/>
        <v>52377</v>
      </c>
      <c r="I42" s="34">
        <v>147231</v>
      </c>
      <c r="J42" s="34">
        <v>795</v>
      </c>
      <c r="K42" s="31">
        <v>1422</v>
      </c>
      <c r="L42" s="33">
        <f t="shared" si="3"/>
        <v>200403</v>
      </c>
      <c r="M42" s="17"/>
      <c r="N42" s="88"/>
      <c r="O42" s="83" t="s">
        <v>37</v>
      </c>
      <c r="P42" s="84"/>
      <c r="Q42" s="85"/>
      <c r="R42" s="39">
        <f>SUM(R17,R20:R22,R26:R28,R32,R36,R41)</f>
        <v>1043282</v>
      </c>
      <c r="S42" s="40">
        <f>SUM(S17,S20:S22,S26:S28,S32,S36,S41)</f>
        <v>202</v>
      </c>
      <c r="T42" s="41">
        <f t="shared" si="12"/>
        <v>1043484</v>
      </c>
      <c r="U42" s="39">
        <f t="shared" ref="U42:W42" si="23">SUM(U17,U20:U22,U26:U28,U32,U36,U41)</f>
        <v>3423797</v>
      </c>
      <c r="V42" s="39">
        <f t="shared" si="23"/>
        <v>19921</v>
      </c>
      <c r="W42" s="39">
        <f t="shared" si="23"/>
        <v>33939</v>
      </c>
      <c r="X42" s="41">
        <f t="shared" si="1"/>
        <v>4487202</v>
      </c>
    </row>
    <row r="43" spans="1:24" s="22" customFormat="1" ht="7.5" customHeight="1" x14ac:dyDescent="0.15">
      <c r="A43" s="47"/>
      <c r="B43" s="122"/>
      <c r="C43" s="105"/>
      <c r="D43" s="97"/>
      <c r="E43" s="76" t="s">
        <v>216</v>
      </c>
      <c r="F43" s="31">
        <v>82698</v>
      </c>
      <c r="G43" s="32">
        <v>7</v>
      </c>
      <c r="H43" s="33">
        <f t="shared" si="2"/>
        <v>82705</v>
      </c>
      <c r="I43" s="34">
        <v>206780</v>
      </c>
      <c r="J43" s="34">
        <v>915</v>
      </c>
      <c r="K43" s="31">
        <v>1860</v>
      </c>
      <c r="L43" s="33">
        <f t="shared" si="3"/>
        <v>290400</v>
      </c>
      <c r="M43" s="17"/>
      <c r="N43" s="86" t="s">
        <v>93</v>
      </c>
      <c r="O43" s="89" t="s">
        <v>94</v>
      </c>
      <c r="P43" s="90"/>
      <c r="Q43" s="91"/>
      <c r="R43" s="31">
        <v>113836</v>
      </c>
      <c r="S43" s="32">
        <v>15</v>
      </c>
      <c r="T43" s="33">
        <f t="shared" si="12"/>
        <v>113851</v>
      </c>
      <c r="U43" s="34">
        <v>351821</v>
      </c>
      <c r="V43" s="34">
        <v>2357</v>
      </c>
      <c r="W43" s="31">
        <v>3076</v>
      </c>
      <c r="X43" s="33">
        <f t="shared" si="1"/>
        <v>468029</v>
      </c>
    </row>
    <row r="44" spans="1:24" s="22" customFormat="1" ht="7.5" customHeight="1" x14ac:dyDescent="0.15">
      <c r="A44" s="47"/>
      <c r="B44" s="122"/>
      <c r="C44" s="106"/>
      <c r="D44" s="98"/>
      <c r="E44" s="76" t="s">
        <v>10</v>
      </c>
      <c r="F44" s="45">
        <f>SUM(F42:F43)</f>
        <v>135070</v>
      </c>
      <c r="G44" s="32">
        <f>SUM(G42:G43)</f>
        <v>12</v>
      </c>
      <c r="H44" s="33">
        <f t="shared" si="2"/>
        <v>135082</v>
      </c>
      <c r="I44" s="31">
        <f>SUM(I42:I43)</f>
        <v>354011</v>
      </c>
      <c r="J44" s="31">
        <f>SUM(J42:J43)</f>
        <v>1710</v>
      </c>
      <c r="K44" s="31">
        <f>SUM(K42:K43)</f>
        <v>3282</v>
      </c>
      <c r="L44" s="33">
        <f t="shared" si="3"/>
        <v>490803</v>
      </c>
      <c r="M44" s="17"/>
      <c r="N44" s="87"/>
      <c r="O44" s="92" t="s">
        <v>95</v>
      </c>
      <c r="P44" s="93"/>
      <c r="Q44" s="94"/>
      <c r="R44" s="31">
        <v>145117</v>
      </c>
      <c r="S44" s="32">
        <v>27</v>
      </c>
      <c r="T44" s="33">
        <f t="shared" si="12"/>
        <v>145144</v>
      </c>
      <c r="U44" s="34">
        <v>370138</v>
      </c>
      <c r="V44" s="34">
        <v>3590</v>
      </c>
      <c r="W44" s="31">
        <v>6960</v>
      </c>
      <c r="X44" s="33">
        <f t="shared" si="1"/>
        <v>518872</v>
      </c>
    </row>
    <row r="45" spans="1:24" s="22" customFormat="1" ht="7.5" customHeight="1" x14ac:dyDescent="0.15">
      <c r="A45" s="47"/>
      <c r="B45" s="122"/>
      <c r="C45" s="79" t="s">
        <v>96</v>
      </c>
      <c r="D45" s="107" t="s">
        <v>96</v>
      </c>
      <c r="E45" s="76" t="s">
        <v>97</v>
      </c>
      <c r="F45" s="31">
        <v>91743</v>
      </c>
      <c r="G45" s="32">
        <v>17</v>
      </c>
      <c r="H45" s="33">
        <f t="shared" si="2"/>
        <v>91760</v>
      </c>
      <c r="I45" s="34">
        <v>250678</v>
      </c>
      <c r="J45" s="34">
        <v>1423</v>
      </c>
      <c r="K45" s="31">
        <v>2234</v>
      </c>
      <c r="L45" s="33">
        <f t="shared" si="3"/>
        <v>343861</v>
      </c>
      <c r="M45" s="17"/>
      <c r="N45" s="87"/>
      <c r="O45" s="104" t="s">
        <v>98</v>
      </c>
      <c r="P45" s="95" t="s">
        <v>217</v>
      </c>
      <c r="Q45" s="94"/>
      <c r="R45" s="50">
        <v>84447</v>
      </c>
      <c r="S45" s="51">
        <v>16</v>
      </c>
      <c r="T45" s="52">
        <f t="shared" si="12"/>
        <v>84463</v>
      </c>
      <c r="U45" s="53">
        <v>133669</v>
      </c>
      <c r="V45" s="53">
        <v>3227</v>
      </c>
      <c r="W45" s="50">
        <v>9345</v>
      </c>
      <c r="X45" s="52">
        <f t="shared" si="1"/>
        <v>221359</v>
      </c>
    </row>
    <row r="46" spans="1:24" s="22" customFormat="1" ht="7.5" customHeight="1" x14ac:dyDescent="0.15">
      <c r="A46" s="47"/>
      <c r="B46" s="122"/>
      <c r="C46" s="79"/>
      <c r="D46" s="107"/>
      <c r="E46" s="76" t="s">
        <v>100</v>
      </c>
      <c r="F46" s="31">
        <v>24460</v>
      </c>
      <c r="G46" s="32">
        <v>4</v>
      </c>
      <c r="H46" s="33">
        <f t="shared" si="2"/>
        <v>24464</v>
      </c>
      <c r="I46" s="34">
        <v>57719</v>
      </c>
      <c r="J46" s="34">
        <v>315</v>
      </c>
      <c r="K46" s="31">
        <v>305</v>
      </c>
      <c r="L46" s="33">
        <f t="shared" si="3"/>
        <v>82498</v>
      </c>
      <c r="M46" s="17"/>
      <c r="N46" s="87"/>
      <c r="O46" s="105"/>
      <c r="P46" s="95" t="s">
        <v>101</v>
      </c>
      <c r="Q46" s="94"/>
      <c r="R46" s="31">
        <v>128498</v>
      </c>
      <c r="S46" s="32">
        <v>22</v>
      </c>
      <c r="T46" s="33">
        <f t="shared" si="12"/>
        <v>128520</v>
      </c>
      <c r="U46" s="34">
        <v>328975</v>
      </c>
      <c r="V46" s="34">
        <v>3985</v>
      </c>
      <c r="W46" s="31">
        <v>12474</v>
      </c>
      <c r="X46" s="33">
        <f t="shared" si="1"/>
        <v>461480</v>
      </c>
    </row>
    <row r="47" spans="1:24" s="22" customFormat="1" ht="7.5" customHeight="1" x14ac:dyDescent="0.15">
      <c r="A47" s="47"/>
      <c r="B47" s="122"/>
      <c r="C47" s="79"/>
      <c r="D47" s="107"/>
      <c r="E47" s="76" t="s">
        <v>10</v>
      </c>
      <c r="F47" s="45">
        <f>SUM(F45:F46)</f>
        <v>116203</v>
      </c>
      <c r="G47" s="32">
        <f>SUM(G45:G46)</f>
        <v>21</v>
      </c>
      <c r="H47" s="33">
        <f t="shared" si="2"/>
        <v>116224</v>
      </c>
      <c r="I47" s="31">
        <f>SUM(I45:I46)</f>
        <v>308397</v>
      </c>
      <c r="J47" s="31">
        <f>SUM(J45:J46)</f>
        <v>1738</v>
      </c>
      <c r="K47" s="31">
        <f>SUM(K45:K46)</f>
        <v>2539</v>
      </c>
      <c r="L47" s="33">
        <f t="shared" si="3"/>
        <v>426359</v>
      </c>
      <c r="M47" s="17"/>
      <c r="N47" s="87"/>
      <c r="O47" s="105"/>
      <c r="P47" s="96" t="s">
        <v>102</v>
      </c>
      <c r="Q47" s="76" t="s">
        <v>103</v>
      </c>
      <c r="R47" s="31">
        <v>83859</v>
      </c>
      <c r="S47" s="32">
        <v>18</v>
      </c>
      <c r="T47" s="33">
        <f t="shared" si="12"/>
        <v>83877</v>
      </c>
      <c r="U47" s="34">
        <v>279472</v>
      </c>
      <c r="V47" s="34">
        <v>2292</v>
      </c>
      <c r="W47" s="31">
        <v>3964</v>
      </c>
      <c r="X47" s="33">
        <f t="shared" si="1"/>
        <v>365641</v>
      </c>
    </row>
    <row r="48" spans="1:24" s="22" customFormat="1" ht="7.5" customHeight="1" x14ac:dyDescent="0.15">
      <c r="A48" s="47"/>
      <c r="B48" s="122"/>
      <c r="C48" s="79"/>
      <c r="D48" s="99" t="s">
        <v>218</v>
      </c>
      <c r="E48" s="100"/>
      <c r="F48" s="31">
        <v>44078</v>
      </c>
      <c r="G48" s="32">
        <v>1</v>
      </c>
      <c r="H48" s="33">
        <f t="shared" si="2"/>
        <v>44079</v>
      </c>
      <c r="I48" s="34">
        <v>152125</v>
      </c>
      <c r="J48" s="34">
        <v>771</v>
      </c>
      <c r="K48" s="31">
        <v>1201</v>
      </c>
      <c r="L48" s="33">
        <f t="shared" si="3"/>
        <v>196975</v>
      </c>
      <c r="M48" s="17"/>
      <c r="N48" s="87"/>
      <c r="O48" s="105"/>
      <c r="P48" s="97"/>
      <c r="Q48" s="76" t="s">
        <v>105</v>
      </c>
      <c r="R48" s="31">
        <v>36551</v>
      </c>
      <c r="S48" s="32">
        <v>9</v>
      </c>
      <c r="T48" s="33">
        <f t="shared" si="12"/>
        <v>36560</v>
      </c>
      <c r="U48" s="34">
        <v>107467</v>
      </c>
      <c r="V48" s="34">
        <v>994</v>
      </c>
      <c r="W48" s="31">
        <v>2314</v>
      </c>
      <c r="X48" s="33">
        <f t="shared" si="1"/>
        <v>145021</v>
      </c>
    </row>
    <row r="49" spans="1:24" s="22" customFormat="1" ht="7.5" customHeight="1" x14ac:dyDescent="0.15">
      <c r="A49" s="47"/>
      <c r="B49" s="122"/>
      <c r="C49" s="79" t="s">
        <v>106</v>
      </c>
      <c r="D49" s="116" t="s">
        <v>107</v>
      </c>
      <c r="E49" s="117"/>
      <c r="F49" s="31">
        <v>124805</v>
      </c>
      <c r="G49" s="32">
        <v>15</v>
      </c>
      <c r="H49" s="33">
        <f t="shared" si="2"/>
        <v>124820</v>
      </c>
      <c r="I49" s="34">
        <v>331353</v>
      </c>
      <c r="J49" s="34">
        <v>2000</v>
      </c>
      <c r="K49" s="31">
        <v>2251</v>
      </c>
      <c r="L49" s="33">
        <f t="shared" si="3"/>
        <v>458173</v>
      </c>
      <c r="M49" s="17"/>
      <c r="N49" s="87"/>
      <c r="O49" s="106"/>
      <c r="P49" s="98"/>
      <c r="Q49" s="76" t="s">
        <v>10</v>
      </c>
      <c r="R49" s="31">
        <f>SUM(R47:R48)</f>
        <v>120410</v>
      </c>
      <c r="S49" s="32">
        <f>SUM(S47:S48)</f>
        <v>27</v>
      </c>
      <c r="T49" s="33">
        <f t="shared" si="12"/>
        <v>120437</v>
      </c>
      <c r="U49" s="34">
        <f>SUM(U47:U48)</f>
        <v>386939</v>
      </c>
      <c r="V49" s="34">
        <f>SUM(V47:V48)</f>
        <v>3286</v>
      </c>
      <c r="W49" s="31">
        <f>SUM(W47:W48)</f>
        <v>6278</v>
      </c>
      <c r="X49" s="33">
        <f t="shared" si="1"/>
        <v>510662</v>
      </c>
    </row>
    <row r="50" spans="1:24" s="22" customFormat="1" ht="7.5" customHeight="1" x14ac:dyDescent="0.15">
      <c r="A50" s="47"/>
      <c r="B50" s="122"/>
      <c r="C50" s="79"/>
      <c r="D50" s="95" t="s">
        <v>108</v>
      </c>
      <c r="E50" s="94"/>
      <c r="F50" s="31">
        <v>34877</v>
      </c>
      <c r="G50" s="32">
        <v>8</v>
      </c>
      <c r="H50" s="33">
        <f t="shared" si="2"/>
        <v>34885</v>
      </c>
      <c r="I50" s="34">
        <v>100661</v>
      </c>
      <c r="J50" s="34">
        <v>630</v>
      </c>
      <c r="K50" s="31">
        <v>859</v>
      </c>
      <c r="L50" s="33">
        <f t="shared" si="3"/>
        <v>136176</v>
      </c>
      <c r="M50" s="17"/>
      <c r="N50" s="87"/>
      <c r="O50" s="118" t="s">
        <v>109</v>
      </c>
      <c r="P50" s="95" t="s">
        <v>110</v>
      </c>
      <c r="Q50" s="94"/>
      <c r="R50" s="31">
        <v>75219</v>
      </c>
      <c r="S50" s="32">
        <v>13</v>
      </c>
      <c r="T50" s="33">
        <f t="shared" si="12"/>
        <v>75232</v>
      </c>
      <c r="U50" s="34">
        <v>227728</v>
      </c>
      <c r="V50" s="34">
        <v>1986</v>
      </c>
      <c r="W50" s="31">
        <v>2620</v>
      </c>
      <c r="X50" s="33">
        <f t="shared" si="1"/>
        <v>304946</v>
      </c>
    </row>
    <row r="51" spans="1:24" s="22" customFormat="1" ht="7.5" customHeight="1" x14ac:dyDescent="0.15">
      <c r="A51" s="47"/>
      <c r="B51" s="122"/>
      <c r="C51" s="79"/>
      <c r="D51" s="95" t="s">
        <v>111</v>
      </c>
      <c r="E51" s="94"/>
      <c r="F51" s="45">
        <v>27794</v>
      </c>
      <c r="G51" s="32">
        <v>2</v>
      </c>
      <c r="H51" s="33">
        <f t="shared" si="2"/>
        <v>27796</v>
      </c>
      <c r="I51" s="45">
        <v>86467</v>
      </c>
      <c r="J51" s="45">
        <v>626</v>
      </c>
      <c r="K51" s="31">
        <v>776</v>
      </c>
      <c r="L51" s="33">
        <f t="shared" si="3"/>
        <v>114889</v>
      </c>
      <c r="M51" s="17"/>
      <c r="N51" s="87"/>
      <c r="O51" s="97"/>
      <c r="P51" s="95" t="s">
        <v>112</v>
      </c>
      <c r="Q51" s="94"/>
      <c r="R51" s="31">
        <v>10976</v>
      </c>
      <c r="S51" s="32">
        <v>3</v>
      </c>
      <c r="T51" s="33">
        <f t="shared" si="12"/>
        <v>10979</v>
      </c>
      <c r="U51" s="34">
        <v>39351</v>
      </c>
      <c r="V51" s="34">
        <v>225</v>
      </c>
      <c r="W51" s="31">
        <v>418</v>
      </c>
      <c r="X51" s="33">
        <f t="shared" ref="X51:X52" si="24">SUM(T51:V51)</f>
        <v>50555</v>
      </c>
    </row>
    <row r="52" spans="1:24" s="22" customFormat="1" ht="7.5" customHeight="1" x14ac:dyDescent="0.15">
      <c r="A52" s="47"/>
      <c r="B52" s="122"/>
      <c r="C52" s="79"/>
      <c r="D52" s="119" t="s">
        <v>10</v>
      </c>
      <c r="E52" s="120"/>
      <c r="F52" s="45">
        <f>SUM(F49:F51)</f>
        <v>187476</v>
      </c>
      <c r="G52" s="32">
        <f>SUM(G49:G51)</f>
        <v>25</v>
      </c>
      <c r="H52" s="33">
        <f t="shared" ref="H52:H98" si="25">SUM(F52:G52)</f>
        <v>187501</v>
      </c>
      <c r="I52" s="45">
        <f>SUM(I49:I51)</f>
        <v>518481</v>
      </c>
      <c r="J52" s="45">
        <f>SUM(J49:J51)</f>
        <v>3256</v>
      </c>
      <c r="K52" s="45">
        <f>SUM(K49:K51)</f>
        <v>3886</v>
      </c>
      <c r="L52" s="33">
        <f t="shared" ref="L52:L98" si="26">SUM(H52:J52)</f>
        <v>709238</v>
      </c>
      <c r="M52" s="17"/>
      <c r="N52" s="87"/>
      <c r="O52" s="98"/>
      <c r="P52" s="95" t="s">
        <v>10</v>
      </c>
      <c r="Q52" s="94"/>
      <c r="R52" s="31">
        <f>SUM(R50:R51)</f>
        <v>86195</v>
      </c>
      <c r="S52" s="32">
        <f>SUM(S50:S51)</f>
        <v>16</v>
      </c>
      <c r="T52" s="33">
        <f t="shared" si="12"/>
        <v>86211</v>
      </c>
      <c r="U52" s="34">
        <f t="shared" ref="U52:W52" si="27">SUM(U50:U51)</f>
        <v>267079</v>
      </c>
      <c r="V52" s="34">
        <f t="shared" si="27"/>
        <v>2211</v>
      </c>
      <c r="W52" s="31">
        <f t="shared" si="27"/>
        <v>3038</v>
      </c>
      <c r="X52" s="33">
        <f t="shared" si="24"/>
        <v>355501</v>
      </c>
    </row>
    <row r="53" spans="1:24" s="22" customFormat="1" ht="7.5" customHeight="1" x14ac:dyDescent="0.15">
      <c r="A53" s="47"/>
      <c r="B53" s="122"/>
      <c r="C53" s="104" t="s">
        <v>113</v>
      </c>
      <c r="D53" s="107" t="s">
        <v>114</v>
      </c>
      <c r="E53" s="76" t="s">
        <v>115</v>
      </c>
      <c r="F53" s="31">
        <v>61473</v>
      </c>
      <c r="G53" s="32">
        <v>11</v>
      </c>
      <c r="H53" s="33">
        <f t="shared" si="25"/>
        <v>61484</v>
      </c>
      <c r="I53" s="34">
        <v>219587</v>
      </c>
      <c r="J53" s="34">
        <v>1720</v>
      </c>
      <c r="K53" s="31">
        <v>6038</v>
      </c>
      <c r="L53" s="33">
        <f t="shared" si="26"/>
        <v>282791</v>
      </c>
      <c r="M53" s="17"/>
      <c r="N53" s="87"/>
      <c r="O53" s="92" t="s">
        <v>116</v>
      </c>
      <c r="P53" s="93"/>
      <c r="Q53" s="94"/>
      <c r="R53" s="31">
        <v>117695</v>
      </c>
      <c r="S53" s="32">
        <v>19</v>
      </c>
      <c r="T53" s="33">
        <f t="shared" si="12"/>
        <v>117714</v>
      </c>
      <c r="U53" s="34">
        <v>275508</v>
      </c>
      <c r="V53" s="34">
        <v>2565</v>
      </c>
      <c r="W53" s="31">
        <v>2003</v>
      </c>
      <c r="X53" s="33">
        <f t="shared" si="1"/>
        <v>395787</v>
      </c>
    </row>
    <row r="54" spans="1:24" s="22" customFormat="1" ht="7.5" customHeight="1" x14ac:dyDescent="0.15">
      <c r="A54" s="47"/>
      <c r="B54" s="122"/>
      <c r="C54" s="105"/>
      <c r="D54" s="107"/>
      <c r="E54" s="76" t="s">
        <v>117</v>
      </c>
      <c r="F54" s="31">
        <v>17656</v>
      </c>
      <c r="G54" s="32">
        <v>3</v>
      </c>
      <c r="H54" s="33">
        <f t="shared" si="25"/>
        <v>17659</v>
      </c>
      <c r="I54" s="34">
        <v>50021</v>
      </c>
      <c r="J54" s="34">
        <v>559</v>
      </c>
      <c r="K54" s="31">
        <v>2539</v>
      </c>
      <c r="L54" s="33">
        <f t="shared" si="26"/>
        <v>68239</v>
      </c>
      <c r="M54" s="17"/>
      <c r="N54" s="87"/>
      <c r="O54" s="104" t="s">
        <v>118</v>
      </c>
      <c r="P54" s="95" t="s">
        <v>119</v>
      </c>
      <c r="Q54" s="94"/>
      <c r="R54" s="31">
        <v>170063</v>
      </c>
      <c r="S54" s="32">
        <v>44</v>
      </c>
      <c r="T54" s="33">
        <f t="shared" si="12"/>
        <v>170107</v>
      </c>
      <c r="U54" s="34">
        <v>446292</v>
      </c>
      <c r="V54" s="34">
        <v>4192</v>
      </c>
      <c r="W54" s="31">
        <v>9870</v>
      </c>
      <c r="X54" s="33">
        <f t="shared" si="1"/>
        <v>620591</v>
      </c>
    </row>
    <row r="55" spans="1:24" s="22" customFormat="1" ht="7.5" customHeight="1" x14ac:dyDescent="0.15">
      <c r="A55" s="47"/>
      <c r="B55" s="122"/>
      <c r="C55" s="105"/>
      <c r="D55" s="107"/>
      <c r="E55" s="76" t="s">
        <v>10</v>
      </c>
      <c r="F55" s="45">
        <f>SUM(F53:F54)</f>
        <v>79129</v>
      </c>
      <c r="G55" s="32">
        <f>SUM(G53:G54)</f>
        <v>14</v>
      </c>
      <c r="H55" s="33">
        <f t="shared" si="25"/>
        <v>79143</v>
      </c>
      <c r="I55" s="45">
        <f>SUM(I53:I54)</f>
        <v>269608</v>
      </c>
      <c r="J55" s="45">
        <f>SUM(J53:J54)</f>
        <v>2279</v>
      </c>
      <c r="K55" s="45">
        <f>SUM(K53:K54)</f>
        <v>8577</v>
      </c>
      <c r="L55" s="33">
        <f t="shared" si="26"/>
        <v>351030</v>
      </c>
      <c r="M55" s="17"/>
      <c r="N55" s="87"/>
      <c r="O55" s="106"/>
      <c r="P55" s="95" t="s">
        <v>120</v>
      </c>
      <c r="Q55" s="94"/>
      <c r="R55" s="31">
        <v>122072</v>
      </c>
      <c r="S55" s="32">
        <v>34</v>
      </c>
      <c r="T55" s="33">
        <f t="shared" si="12"/>
        <v>122106</v>
      </c>
      <c r="U55" s="34">
        <v>353226</v>
      </c>
      <c r="V55" s="34">
        <v>2569</v>
      </c>
      <c r="W55" s="31">
        <v>2735</v>
      </c>
      <c r="X55" s="33">
        <f t="shared" si="1"/>
        <v>477901</v>
      </c>
    </row>
    <row r="56" spans="1:24" s="22" customFormat="1" ht="7.5" customHeight="1" x14ac:dyDescent="0.15">
      <c r="A56" s="47"/>
      <c r="B56" s="122"/>
      <c r="C56" s="105"/>
      <c r="D56" s="80" t="s">
        <v>121</v>
      </c>
      <c r="E56" s="76" t="s">
        <v>121</v>
      </c>
      <c r="F56" s="31">
        <v>43640</v>
      </c>
      <c r="G56" s="32">
        <v>6</v>
      </c>
      <c r="H56" s="33">
        <f t="shared" si="25"/>
        <v>43646</v>
      </c>
      <c r="I56" s="34">
        <v>160965</v>
      </c>
      <c r="J56" s="34">
        <v>1181</v>
      </c>
      <c r="K56" s="31">
        <v>4040</v>
      </c>
      <c r="L56" s="33">
        <f t="shared" si="26"/>
        <v>205792</v>
      </c>
      <c r="M56" s="17"/>
      <c r="N56" s="88"/>
      <c r="O56" s="83" t="s">
        <v>37</v>
      </c>
      <c r="P56" s="84"/>
      <c r="Q56" s="85"/>
      <c r="R56" s="39">
        <f>SUM(R43:R46,R52:R55,R49)</f>
        <v>1088333</v>
      </c>
      <c r="S56" s="40">
        <f>SUM(S43:S46,S52:S55,S49)</f>
        <v>220</v>
      </c>
      <c r="T56" s="41">
        <f t="shared" si="12"/>
        <v>1088553</v>
      </c>
      <c r="U56" s="39">
        <f t="shared" ref="U56:W56" si="28">SUM(U43:U46,U52:U55,U49)</f>
        <v>2913647</v>
      </c>
      <c r="V56" s="39">
        <f t="shared" si="28"/>
        <v>27982</v>
      </c>
      <c r="W56" s="39">
        <f t="shared" si="28"/>
        <v>55779</v>
      </c>
      <c r="X56" s="41">
        <f t="shared" si="1"/>
        <v>4030182</v>
      </c>
    </row>
    <row r="57" spans="1:24" s="22" customFormat="1" ht="7.5" customHeight="1" x14ac:dyDescent="0.15">
      <c r="A57" s="47"/>
      <c r="B57" s="122"/>
      <c r="C57" s="105"/>
      <c r="D57" s="81"/>
      <c r="E57" s="76" t="s">
        <v>122</v>
      </c>
      <c r="F57" s="31">
        <v>10911</v>
      </c>
      <c r="G57" s="32">
        <v>3</v>
      </c>
      <c r="H57" s="33">
        <f t="shared" si="25"/>
        <v>10914</v>
      </c>
      <c r="I57" s="34">
        <v>38698</v>
      </c>
      <c r="J57" s="34">
        <v>364</v>
      </c>
      <c r="K57" s="31">
        <v>1511</v>
      </c>
      <c r="L57" s="33">
        <f t="shared" si="26"/>
        <v>49976</v>
      </c>
      <c r="M57" s="17"/>
      <c r="N57" s="86" t="s">
        <v>123</v>
      </c>
      <c r="O57" s="89" t="s">
        <v>124</v>
      </c>
      <c r="P57" s="90"/>
      <c r="Q57" s="91"/>
      <c r="R57" s="31">
        <v>74514</v>
      </c>
      <c r="S57" s="32">
        <v>4</v>
      </c>
      <c r="T57" s="33">
        <f t="shared" si="12"/>
        <v>74518</v>
      </c>
      <c r="U57" s="34">
        <v>166425</v>
      </c>
      <c r="V57" s="34">
        <v>956</v>
      </c>
      <c r="W57" s="31">
        <v>1130</v>
      </c>
      <c r="X57" s="33">
        <f t="shared" si="1"/>
        <v>241899</v>
      </c>
    </row>
    <row r="58" spans="1:24" s="22" customFormat="1" ht="7.5" customHeight="1" x14ac:dyDescent="0.15">
      <c r="A58" s="47"/>
      <c r="B58" s="122"/>
      <c r="C58" s="105"/>
      <c r="D58" s="82"/>
      <c r="E58" s="76" t="s">
        <v>10</v>
      </c>
      <c r="F58" s="45">
        <f>SUM(F56:F57)</f>
        <v>54551</v>
      </c>
      <c r="G58" s="32">
        <f>SUM(G56:G57)</f>
        <v>9</v>
      </c>
      <c r="H58" s="33">
        <f t="shared" si="25"/>
        <v>54560</v>
      </c>
      <c r="I58" s="45">
        <f>SUM(I56:I57)</f>
        <v>199663</v>
      </c>
      <c r="J58" s="45">
        <f>SUM(J56:J57)</f>
        <v>1545</v>
      </c>
      <c r="K58" s="45">
        <f>SUM(K56:K57)</f>
        <v>5551</v>
      </c>
      <c r="L58" s="33">
        <f t="shared" si="26"/>
        <v>255768</v>
      </c>
      <c r="M58" s="17"/>
      <c r="N58" s="87"/>
      <c r="O58" s="115" t="s">
        <v>125</v>
      </c>
      <c r="P58" s="95" t="s">
        <v>126</v>
      </c>
      <c r="Q58" s="94"/>
      <c r="R58" s="31">
        <v>64649</v>
      </c>
      <c r="S58" s="32">
        <v>3</v>
      </c>
      <c r="T58" s="33">
        <f t="shared" si="12"/>
        <v>64652</v>
      </c>
      <c r="U58" s="34">
        <v>140928</v>
      </c>
      <c r="V58" s="34">
        <v>1196</v>
      </c>
      <c r="W58" s="31">
        <v>1126</v>
      </c>
      <c r="X58" s="33">
        <f t="shared" si="1"/>
        <v>206776</v>
      </c>
    </row>
    <row r="59" spans="1:24" ht="7.5" customHeight="1" x14ac:dyDescent="0.15">
      <c r="A59" s="47"/>
      <c r="B59" s="122"/>
      <c r="C59" s="105"/>
      <c r="D59" s="107" t="s">
        <v>127</v>
      </c>
      <c r="E59" s="76" t="s">
        <v>128</v>
      </c>
      <c r="F59" s="31">
        <v>55218</v>
      </c>
      <c r="G59" s="32">
        <v>18</v>
      </c>
      <c r="H59" s="33">
        <f t="shared" si="25"/>
        <v>55236</v>
      </c>
      <c r="I59" s="34">
        <v>189774</v>
      </c>
      <c r="J59" s="34">
        <v>1244</v>
      </c>
      <c r="K59" s="31">
        <v>5471</v>
      </c>
      <c r="L59" s="33">
        <f t="shared" si="26"/>
        <v>246254</v>
      </c>
      <c r="M59" s="17"/>
      <c r="N59" s="87"/>
      <c r="O59" s="105"/>
      <c r="P59" s="95" t="s">
        <v>129</v>
      </c>
      <c r="Q59" s="94"/>
      <c r="R59" s="36">
        <v>23835</v>
      </c>
      <c r="S59" s="37">
        <v>0</v>
      </c>
      <c r="T59" s="33">
        <f>SUM(R59:S59)</f>
        <v>23835</v>
      </c>
      <c r="U59" s="38">
        <v>59723</v>
      </c>
      <c r="V59" s="38">
        <v>398</v>
      </c>
      <c r="W59" s="36">
        <v>393</v>
      </c>
      <c r="X59" s="44">
        <f>SUM(T59:V59)</f>
        <v>83956</v>
      </c>
    </row>
    <row r="60" spans="1:24" ht="7.5" customHeight="1" x14ac:dyDescent="0.15">
      <c r="A60" s="47"/>
      <c r="B60" s="122"/>
      <c r="C60" s="105"/>
      <c r="D60" s="107"/>
      <c r="E60" s="76" t="s">
        <v>130</v>
      </c>
      <c r="F60" s="31">
        <v>24997</v>
      </c>
      <c r="G60" s="32">
        <v>6</v>
      </c>
      <c r="H60" s="33">
        <f t="shared" si="25"/>
        <v>25003</v>
      </c>
      <c r="I60" s="34">
        <v>97537</v>
      </c>
      <c r="J60" s="34">
        <v>458</v>
      </c>
      <c r="K60" s="31">
        <v>1551</v>
      </c>
      <c r="L60" s="33">
        <f t="shared" si="26"/>
        <v>122998</v>
      </c>
      <c r="M60" s="17"/>
      <c r="N60" s="87"/>
      <c r="O60" s="106"/>
      <c r="P60" s="95" t="s">
        <v>10</v>
      </c>
      <c r="Q60" s="94"/>
      <c r="R60" s="36">
        <f>SUM(R58:R59)</f>
        <v>88484</v>
      </c>
      <c r="S60" s="37">
        <f>SUM(S58:S59)</f>
        <v>3</v>
      </c>
      <c r="T60" s="33">
        <f>SUM(R60:S60)</f>
        <v>88487</v>
      </c>
      <c r="U60" s="38">
        <f t="shared" ref="U60:W60" si="29">SUM(U58:U59)</f>
        <v>200651</v>
      </c>
      <c r="V60" s="38">
        <f t="shared" si="29"/>
        <v>1594</v>
      </c>
      <c r="W60" s="36">
        <f t="shared" si="29"/>
        <v>1519</v>
      </c>
      <c r="X60" s="44">
        <f>SUM(T60:V60)</f>
        <v>290732</v>
      </c>
    </row>
    <row r="61" spans="1:24" ht="7.5" customHeight="1" x14ac:dyDescent="0.15">
      <c r="A61" s="47"/>
      <c r="B61" s="122"/>
      <c r="C61" s="105"/>
      <c r="D61" s="107"/>
      <c r="E61" s="76" t="s">
        <v>10</v>
      </c>
      <c r="F61" s="45">
        <f>SUM(F59:F60)</f>
        <v>80215</v>
      </c>
      <c r="G61" s="32">
        <f>SUM(G59:G60)</f>
        <v>24</v>
      </c>
      <c r="H61" s="33">
        <f t="shared" si="25"/>
        <v>80239</v>
      </c>
      <c r="I61" s="31">
        <f>SUM(I59:I60)</f>
        <v>287311</v>
      </c>
      <c r="J61" s="31">
        <f>SUM(J59:J60)</f>
        <v>1702</v>
      </c>
      <c r="K61" s="31">
        <f>SUM(K59:K60)</f>
        <v>7022</v>
      </c>
      <c r="L61" s="33">
        <f t="shared" si="26"/>
        <v>369252</v>
      </c>
      <c r="M61" s="17"/>
      <c r="N61" s="87"/>
      <c r="O61" s="104" t="s">
        <v>131</v>
      </c>
      <c r="P61" s="95" t="s">
        <v>132</v>
      </c>
      <c r="Q61" s="94"/>
      <c r="R61" s="36">
        <v>137734</v>
      </c>
      <c r="S61" s="37">
        <v>38</v>
      </c>
      <c r="T61" s="33">
        <f>SUM(R61:S61)</f>
        <v>137772</v>
      </c>
      <c r="U61" s="38">
        <v>343191</v>
      </c>
      <c r="V61" s="38">
        <v>2427</v>
      </c>
      <c r="W61" s="36">
        <v>3501</v>
      </c>
      <c r="X61" s="44">
        <f>SUM(T61:V61)</f>
        <v>483390</v>
      </c>
    </row>
    <row r="62" spans="1:24" ht="7.5" customHeight="1" x14ac:dyDescent="0.15">
      <c r="A62" s="47"/>
      <c r="B62" s="122"/>
      <c r="C62" s="106"/>
      <c r="D62" s="99" t="s">
        <v>133</v>
      </c>
      <c r="E62" s="100"/>
      <c r="F62" s="31">
        <v>98701</v>
      </c>
      <c r="G62" s="32">
        <v>16</v>
      </c>
      <c r="H62" s="33">
        <f t="shared" si="25"/>
        <v>98717</v>
      </c>
      <c r="I62" s="34">
        <v>302553</v>
      </c>
      <c r="J62" s="34">
        <v>1592</v>
      </c>
      <c r="K62" s="31">
        <v>2618</v>
      </c>
      <c r="L62" s="33">
        <f t="shared" si="26"/>
        <v>402862</v>
      </c>
      <c r="M62" s="17"/>
      <c r="N62" s="87"/>
      <c r="O62" s="105"/>
      <c r="P62" s="95" t="s">
        <v>134</v>
      </c>
      <c r="Q62" s="94"/>
      <c r="R62" s="36">
        <v>57041</v>
      </c>
      <c r="S62" s="37">
        <v>12</v>
      </c>
      <c r="T62" s="33">
        <f>SUM(R62:S62)</f>
        <v>57053</v>
      </c>
      <c r="U62" s="38">
        <v>187325</v>
      </c>
      <c r="V62" s="38">
        <v>899</v>
      </c>
      <c r="W62" s="36">
        <v>1217</v>
      </c>
      <c r="X62" s="44">
        <f>SUM(T62:V62)</f>
        <v>245277</v>
      </c>
    </row>
    <row r="63" spans="1:24" ht="7.5" customHeight="1" x14ac:dyDescent="0.15">
      <c r="A63" s="47"/>
      <c r="B63" s="122"/>
      <c r="C63" s="104" t="s">
        <v>135</v>
      </c>
      <c r="D63" s="96" t="s">
        <v>136</v>
      </c>
      <c r="E63" s="75" t="s">
        <v>137</v>
      </c>
      <c r="F63" s="31">
        <v>95892</v>
      </c>
      <c r="G63" s="32">
        <v>15</v>
      </c>
      <c r="H63" s="33">
        <f t="shared" si="25"/>
        <v>95907</v>
      </c>
      <c r="I63" s="34">
        <v>269534</v>
      </c>
      <c r="J63" s="34">
        <v>1619</v>
      </c>
      <c r="K63" s="31">
        <v>4836</v>
      </c>
      <c r="L63" s="33">
        <f t="shared" si="26"/>
        <v>367060</v>
      </c>
      <c r="M63" s="17"/>
      <c r="N63" s="87"/>
      <c r="O63" s="106"/>
      <c r="P63" s="95" t="s">
        <v>10</v>
      </c>
      <c r="Q63" s="94"/>
      <c r="R63" s="31">
        <f>SUM(R61:R62)</f>
        <v>194775</v>
      </c>
      <c r="S63" s="32">
        <f>SUM(S61:S62)</f>
        <v>50</v>
      </c>
      <c r="T63" s="33">
        <f t="shared" si="12"/>
        <v>194825</v>
      </c>
      <c r="U63" s="34">
        <f t="shared" ref="U63:W63" si="30">SUM(U61:U62)</f>
        <v>530516</v>
      </c>
      <c r="V63" s="34">
        <f t="shared" si="30"/>
        <v>3326</v>
      </c>
      <c r="W63" s="31">
        <f t="shared" si="30"/>
        <v>4718</v>
      </c>
      <c r="X63" s="33">
        <f t="shared" si="1"/>
        <v>728667</v>
      </c>
    </row>
    <row r="64" spans="1:24" ht="7.5" customHeight="1" x14ac:dyDescent="0.15">
      <c r="A64" s="47"/>
      <c r="B64" s="122"/>
      <c r="C64" s="105"/>
      <c r="D64" s="110"/>
      <c r="E64" s="75" t="s">
        <v>138</v>
      </c>
      <c r="F64" s="31">
        <v>32429</v>
      </c>
      <c r="G64" s="32">
        <v>1</v>
      </c>
      <c r="H64" s="33">
        <f t="shared" si="25"/>
        <v>32430</v>
      </c>
      <c r="I64" s="34">
        <v>68573</v>
      </c>
      <c r="J64" s="34">
        <v>388</v>
      </c>
      <c r="K64" s="31">
        <v>1190</v>
      </c>
      <c r="L64" s="33">
        <f t="shared" si="26"/>
        <v>101391</v>
      </c>
      <c r="M64" s="17"/>
      <c r="N64" s="87"/>
      <c r="O64" s="104" t="s">
        <v>139</v>
      </c>
      <c r="P64" s="95" t="s">
        <v>123</v>
      </c>
      <c r="Q64" s="94"/>
      <c r="R64" s="31">
        <v>124339</v>
      </c>
      <c r="S64" s="32">
        <v>23</v>
      </c>
      <c r="T64" s="33">
        <f t="shared" si="12"/>
        <v>124362</v>
      </c>
      <c r="U64" s="34">
        <v>395582</v>
      </c>
      <c r="V64" s="34">
        <v>2418</v>
      </c>
      <c r="W64" s="31">
        <v>5589</v>
      </c>
      <c r="X64" s="44">
        <f t="shared" si="1"/>
        <v>522362</v>
      </c>
    </row>
    <row r="65" spans="1:24" ht="7.5" customHeight="1" x14ac:dyDescent="0.15">
      <c r="A65" s="47"/>
      <c r="B65" s="122"/>
      <c r="C65" s="105"/>
      <c r="D65" s="110"/>
      <c r="E65" s="76" t="s">
        <v>10</v>
      </c>
      <c r="F65" s="45">
        <f>SUM(F63:F64)</f>
        <v>128321</v>
      </c>
      <c r="G65" s="32">
        <f>SUM(G63:G64)</f>
        <v>16</v>
      </c>
      <c r="H65" s="33">
        <f t="shared" si="25"/>
        <v>128337</v>
      </c>
      <c r="I65" s="31">
        <f>SUM(I63:I64)</f>
        <v>338107</v>
      </c>
      <c r="J65" s="31">
        <f>SUM(J63:J64)</f>
        <v>2007</v>
      </c>
      <c r="K65" s="31">
        <f>SUM(K63:K64)</f>
        <v>6026</v>
      </c>
      <c r="L65" s="33">
        <f t="shared" si="26"/>
        <v>468451</v>
      </c>
      <c r="M65" s="17"/>
      <c r="N65" s="87"/>
      <c r="O65" s="106"/>
      <c r="P65" s="95" t="s">
        <v>140</v>
      </c>
      <c r="Q65" s="94"/>
      <c r="R65" s="31">
        <v>75889</v>
      </c>
      <c r="S65" s="32">
        <v>14</v>
      </c>
      <c r="T65" s="33">
        <f t="shared" si="12"/>
        <v>75903</v>
      </c>
      <c r="U65" s="34">
        <v>228206</v>
      </c>
      <c r="V65" s="34">
        <v>1222</v>
      </c>
      <c r="W65" s="31">
        <v>1751</v>
      </c>
      <c r="X65" s="33">
        <f t="shared" si="1"/>
        <v>305331</v>
      </c>
    </row>
    <row r="66" spans="1:24" ht="7.5" customHeight="1" x14ac:dyDescent="0.15">
      <c r="A66" s="47"/>
      <c r="B66" s="122"/>
      <c r="C66" s="105"/>
      <c r="D66" s="96" t="s">
        <v>141</v>
      </c>
      <c r="E66" s="76" t="s">
        <v>142</v>
      </c>
      <c r="F66" s="31">
        <v>23253</v>
      </c>
      <c r="G66" s="32">
        <v>2</v>
      </c>
      <c r="H66" s="33">
        <f t="shared" ref="H66:H72" si="31">SUM(F66:G66)</f>
        <v>23255</v>
      </c>
      <c r="I66" s="34">
        <v>82810</v>
      </c>
      <c r="J66" s="34">
        <v>509</v>
      </c>
      <c r="K66" s="31">
        <v>2021</v>
      </c>
      <c r="L66" s="33">
        <f t="shared" ref="L66:L72" si="32">SUM(H66:J66)</f>
        <v>106574</v>
      </c>
      <c r="M66" s="17"/>
      <c r="N66" s="87"/>
      <c r="O66" s="104" t="s">
        <v>143</v>
      </c>
      <c r="P66" s="95" t="s">
        <v>144</v>
      </c>
      <c r="Q66" s="94"/>
      <c r="R66" s="31">
        <v>107958</v>
      </c>
      <c r="S66" s="32">
        <v>10</v>
      </c>
      <c r="T66" s="33">
        <f t="shared" si="12"/>
        <v>107968</v>
      </c>
      <c r="U66" s="34">
        <v>298391</v>
      </c>
      <c r="V66" s="34">
        <v>1637</v>
      </c>
      <c r="W66" s="31">
        <v>2031</v>
      </c>
      <c r="X66" s="33">
        <f t="shared" si="1"/>
        <v>407996</v>
      </c>
    </row>
    <row r="67" spans="1:24" ht="7.5" customHeight="1" x14ac:dyDescent="0.15">
      <c r="A67" s="47"/>
      <c r="B67" s="122"/>
      <c r="C67" s="105"/>
      <c r="D67" s="97"/>
      <c r="E67" s="76" t="s">
        <v>145</v>
      </c>
      <c r="F67" s="31">
        <v>10019</v>
      </c>
      <c r="G67" s="32">
        <v>0</v>
      </c>
      <c r="H67" s="33">
        <f t="shared" si="31"/>
        <v>10019</v>
      </c>
      <c r="I67" s="34">
        <v>25578</v>
      </c>
      <c r="J67" s="34">
        <v>221</v>
      </c>
      <c r="K67" s="31">
        <v>1620</v>
      </c>
      <c r="L67" s="33">
        <f t="shared" si="32"/>
        <v>35818</v>
      </c>
      <c r="M67" s="17"/>
      <c r="N67" s="87"/>
      <c r="O67" s="105"/>
      <c r="P67" s="95" t="s">
        <v>146</v>
      </c>
      <c r="Q67" s="94"/>
      <c r="R67" s="36">
        <v>20649</v>
      </c>
      <c r="S67" s="37">
        <v>0</v>
      </c>
      <c r="T67" s="33">
        <f t="shared" si="12"/>
        <v>20649</v>
      </c>
      <c r="U67" s="38">
        <v>66841</v>
      </c>
      <c r="V67" s="38">
        <v>370</v>
      </c>
      <c r="W67" s="36">
        <v>553</v>
      </c>
      <c r="X67" s="33">
        <f t="shared" si="1"/>
        <v>87860</v>
      </c>
    </row>
    <row r="68" spans="1:24" ht="7.5" customHeight="1" x14ac:dyDescent="0.15">
      <c r="A68" s="47"/>
      <c r="B68" s="122"/>
      <c r="C68" s="105"/>
      <c r="D68" s="97"/>
      <c r="E68" s="76" t="s">
        <v>147</v>
      </c>
      <c r="F68" s="31">
        <v>14847</v>
      </c>
      <c r="G68" s="32">
        <v>0</v>
      </c>
      <c r="H68" s="33">
        <f t="shared" si="31"/>
        <v>14847</v>
      </c>
      <c r="I68" s="34">
        <v>49466</v>
      </c>
      <c r="J68" s="34">
        <v>423</v>
      </c>
      <c r="K68" s="31">
        <v>1994</v>
      </c>
      <c r="L68" s="33">
        <f t="shared" si="32"/>
        <v>64736</v>
      </c>
      <c r="M68" s="17"/>
      <c r="N68" s="87"/>
      <c r="O68" s="106"/>
      <c r="P68" s="95" t="s">
        <v>10</v>
      </c>
      <c r="Q68" s="94"/>
      <c r="R68" s="31">
        <f>SUM(R66:R67)</f>
        <v>128607</v>
      </c>
      <c r="S68" s="32">
        <f>SUM(S66:S67)</f>
        <v>10</v>
      </c>
      <c r="T68" s="33">
        <f t="shared" si="12"/>
        <v>128617</v>
      </c>
      <c r="U68" s="34">
        <f>SUM(U66:U67)</f>
        <v>365232</v>
      </c>
      <c r="V68" s="34">
        <f>SUM(V66:V67)</f>
        <v>2007</v>
      </c>
      <c r="W68" s="31">
        <f>SUM(W66:W67)</f>
        <v>2584</v>
      </c>
      <c r="X68" s="33">
        <f t="shared" si="1"/>
        <v>495856</v>
      </c>
    </row>
    <row r="69" spans="1:24" ht="7.5" customHeight="1" x14ac:dyDescent="0.15">
      <c r="A69" s="47"/>
      <c r="B69" s="122"/>
      <c r="C69" s="105"/>
      <c r="D69" s="98"/>
      <c r="E69" s="76" t="s">
        <v>10</v>
      </c>
      <c r="F69" s="45">
        <f>SUM(F66:F68)</f>
        <v>48119</v>
      </c>
      <c r="G69" s="32">
        <f>SUM(G66:G68)</f>
        <v>2</v>
      </c>
      <c r="H69" s="33">
        <f t="shared" si="31"/>
        <v>48121</v>
      </c>
      <c r="I69" s="31">
        <f t="shared" ref="I69:K69" si="33">SUM(I66:I68)</f>
        <v>157854</v>
      </c>
      <c r="J69" s="31">
        <f t="shared" si="33"/>
        <v>1153</v>
      </c>
      <c r="K69" s="31">
        <f t="shared" si="33"/>
        <v>5635</v>
      </c>
      <c r="L69" s="33">
        <f t="shared" si="32"/>
        <v>207128</v>
      </c>
      <c r="M69" s="17"/>
      <c r="N69" s="88"/>
      <c r="O69" s="83" t="s">
        <v>37</v>
      </c>
      <c r="P69" s="84"/>
      <c r="Q69" s="85"/>
      <c r="R69" s="39">
        <f>SUM(R57,R63:R65,R68,R60)</f>
        <v>686608</v>
      </c>
      <c r="S69" s="40">
        <f>SUM(S57,S63:S65,S68,S60)</f>
        <v>104</v>
      </c>
      <c r="T69" s="41">
        <f t="shared" si="12"/>
        <v>686712</v>
      </c>
      <c r="U69" s="39">
        <f t="shared" ref="U69:W69" si="34">SUM(U57,U63:U65,U68,U60)</f>
        <v>1886612</v>
      </c>
      <c r="V69" s="39">
        <f t="shared" si="34"/>
        <v>11523</v>
      </c>
      <c r="W69" s="39">
        <f t="shared" si="34"/>
        <v>17291</v>
      </c>
      <c r="X69" s="41">
        <f t="shared" si="1"/>
        <v>2584847</v>
      </c>
    </row>
    <row r="70" spans="1:24" ht="7.5" customHeight="1" x14ac:dyDescent="0.15">
      <c r="A70" s="47"/>
      <c r="B70" s="122"/>
      <c r="C70" s="105"/>
      <c r="D70" s="80" t="s">
        <v>148</v>
      </c>
      <c r="E70" s="76" t="s">
        <v>211</v>
      </c>
      <c r="F70" s="31">
        <v>76930</v>
      </c>
      <c r="G70" s="32">
        <v>7</v>
      </c>
      <c r="H70" s="33">
        <f t="shared" si="31"/>
        <v>76937</v>
      </c>
      <c r="I70" s="34">
        <v>175488</v>
      </c>
      <c r="J70" s="34">
        <v>1052</v>
      </c>
      <c r="K70" s="31">
        <v>1275</v>
      </c>
      <c r="L70" s="33">
        <f t="shared" si="32"/>
        <v>253477</v>
      </c>
      <c r="M70" s="17"/>
      <c r="N70" s="86" t="s">
        <v>150</v>
      </c>
      <c r="O70" s="89" t="s">
        <v>151</v>
      </c>
      <c r="P70" s="90"/>
      <c r="Q70" s="91"/>
      <c r="R70" s="36">
        <v>89978</v>
      </c>
      <c r="S70" s="37">
        <v>13</v>
      </c>
      <c r="T70" s="44">
        <f t="shared" si="12"/>
        <v>89991</v>
      </c>
      <c r="U70" s="38">
        <v>209884</v>
      </c>
      <c r="V70" s="38">
        <v>1101</v>
      </c>
      <c r="W70" s="36">
        <v>1688</v>
      </c>
      <c r="X70" s="44">
        <f t="shared" si="1"/>
        <v>300976</v>
      </c>
    </row>
    <row r="71" spans="1:24" ht="7.5" customHeight="1" x14ac:dyDescent="0.15">
      <c r="A71" s="47"/>
      <c r="B71" s="122"/>
      <c r="C71" s="105"/>
      <c r="D71" s="81"/>
      <c r="E71" s="76" t="s">
        <v>152</v>
      </c>
      <c r="F71" s="31">
        <v>19934</v>
      </c>
      <c r="G71" s="32">
        <v>0</v>
      </c>
      <c r="H71" s="33">
        <f t="shared" si="31"/>
        <v>19934</v>
      </c>
      <c r="I71" s="34">
        <v>57829</v>
      </c>
      <c r="J71" s="34">
        <v>325</v>
      </c>
      <c r="K71" s="31">
        <v>665</v>
      </c>
      <c r="L71" s="33">
        <f t="shared" si="32"/>
        <v>78088</v>
      </c>
      <c r="M71" s="11"/>
      <c r="N71" s="87"/>
      <c r="O71" s="115" t="s">
        <v>153</v>
      </c>
      <c r="P71" s="95" t="s">
        <v>154</v>
      </c>
      <c r="Q71" s="94"/>
      <c r="R71" s="31">
        <v>71016</v>
      </c>
      <c r="S71" s="32">
        <v>17</v>
      </c>
      <c r="T71" s="33">
        <f t="shared" si="12"/>
        <v>71033</v>
      </c>
      <c r="U71" s="34">
        <v>173186</v>
      </c>
      <c r="V71" s="34">
        <v>1123</v>
      </c>
      <c r="W71" s="31">
        <v>1419</v>
      </c>
      <c r="X71" s="33">
        <f t="shared" si="1"/>
        <v>245342</v>
      </c>
    </row>
    <row r="72" spans="1:24" ht="7.5" customHeight="1" x14ac:dyDescent="0.15">
      <c r="A72" s="47"/>
      <c r="B72" s="122"/>
      <c r="C72" s="105"/>
      <c r="D72" s="82"/>
      <c r="E72" s="76" t="s">
        <v>10</v>
      </c>
      <c r="F72" s="45">
        <f>SUM(F70:F71)</f>
        <v>96864</v>
      </c>
      <c r="G72" s="32">
        <f>SUM(G70:G71)</f>
        <v>7</v>
      </c>
      <c r="H72" s="33">
        <f t="shared" si="31"/>
        <v>96871</v>
      </c>
      <c r="I72" s="31">
        <f>SUM(I70:I71)</f>
        <v>233317</v>
      </c>
      <c r="J72" s="31">
        <f>SUM(J70:J71)</f>
        <v>1377</v>
      </c>
      <c r="K72" s="31">
        <f>SUM(K70:K71)</f>
        <v>1940</v>
      </c>
      <c r="L72" s="33">
        <f t="shared" si="32"/>
        <v>331565</v>
      </c>
      <c r="M72" s="11"/>
      <c r="N72" s="87"/>
      <c r="O72" s="105"/>
      <c r="P72" s="95" t="s">
        <v>155</v>
      </c>
      <c r="Q72" s="94"/>
      <c r="R72" s="36">
        <v>29054</v>
      </c>
      <c r="S72" s="37">
        <v>10</v>
      </c>
      <c r="T72" s="33">
        <f t="shared" si="12"/>
        <v>29064</v>
      </c>
      <c r="U72" s="38">
        <v>103908</v>
      </c>
      <c r="V72" s="38">
        <v>673</v>
      </c>
      <c r="W72" s="36">
        <v>1204</v>
      </c>
      <c r="X72" s="44">
        <f t="shared" ref="X72:X73" si="35">SUM(T72:V72)</f>
        <v>133645</v>
      </c>
    </row>
    <row r="73" spans="1:24" ht="7.5" customHeight="1" x14ac:dyDescent="0.15">
      <c r="A73" s="47"/>
      <c r="B73" s="122"/>
      <c r="C73" s="105"/>
      <c r="D73" s="96" t="s">
        <v>156</v>
      </c>
      <c r="E73" s="76" t="s">
        <v>156</v>
      </c>
      <c r="F73" s="31">
        <v>13484</v>
      </c>
      <c r="G73" s="32">
        <v>1</v>
      </c>
      <c r="H73" s="33">
        <f t="shared" si="25"/>
        <v>13485</v>
      </c>
      <c r="I73" s="34">
        <v>51105</v>
      </c>
      <c r="J73" s="34">
        <v>287</v>
      </c>
      <c r="K73" s="31">
        <v>883</v>
      </c>
      <c r="L73" s="33">
        <f t="shared" si="26"/>
        <v>64877</v>
      </c>
      <c r="M73" s="11"/>
      <c r="N73" s="87"/>
      <c r="O73" s="106"/>
      <c r="P73" s="95" t="s">
        <v>10</v>
      </c>
      <c r="Q73" s="94"/>
      <c r="R73" s="36">
        <f>SUM(R71:R72)</f>
        <v>100070</v>
      </c>
      <c r="S73" s="37">
        <f>SUM(S71:S72)</f>
        <v>27</v>
      </c>
      <c r="T73" s="33">
        <f t="shared" si="12"/>
        <v>100097</v>
      </c>
      <c r="U73" s="38">
        <f t="shared" ref="U73:W73" si="36">SUM(U71:U72)</f>
        <v>277094</v>
      </c>
      <c r="V73" s="38">
        <f t="shared" si="36"/>
        <v>1796</v>
      </c>
      <c r="W73" s="36">
        <f t="shared" si="36"/>
        <v>2623</v>
      </c>
      <c r="X73" s="44">
        <f t="shared" si="35"/>
        <v>378987</v>
      </c>
    </row>
    <row r="74" spans="1:24" ht="7.5" customHeight="1" x14ac:dyDescent="0.15">
      <c r="A74" s="47"/>
      <c r="B74" s="122"/>
      <c r="C74" s="105"/>
      <c r="D74" s="97"/>
      <c r="E74" s="76" t="s">
        <v>157</v>
      </c>
      <c r="F74" s="31">
        <v>17053</v>
      </c>
      <c r="G74" s="32">
        <v>1</v>
      </c>
      <c r="H74" s="33">
        <f t="shared" si="25"/>
        <v>17054</v>
      </c>
      <c r="I74" s="34">
        <v>62188</v>
      </c>
      <c r="J74" s="34">
        <v>426</v>
      </c>
      <c r="K74" s="31">
        <v>1645</v>
      </c>
      <c r="L74" s="33">
        <f t="shared" si="26"/>
        <v>79668</v>
      </c>
      <c r="M74" s="11"/>
      <c r="N74" s="87"/>
      <c r="O74" s="92" t="s">
        <v>158</v>
      </c>
      <c r="P74" s="93"/>
      <c r="Q74" s="94"/>
      <c r="R74" s="31">
        <v>150572</v>
      </c>
      <c r="S74" s="32">
        <v>21</v>
      </c>
      <c r="T74" s="33">
        <f t="shared" si="12"/>
        <v>150593</v>
      </c>
      <c r="U74" s="34">
        <v>367904</v>
      </c>
      <c r="V74" s="34">
        <v>2694</v>
      </c>
      <c r="W74" s="31">
        <v>3341</v>
      </c>
      <c r="X74" s="33">
        <f t="shared" si="1"/>
        <v>521191</v>
      </c>
    </row>
    <row r="75" spans="1:24" ht="7.5" customHeight="1" x14ac:dyDescent="0.15">
      <c r="A75" s="47"/>
      <c r="B75" s="122"/>
      <c r="C75" s="105"/>
      <c r="D75" s="97"/>
      <c r="E75" s="76" t="s">
        <v>159</v>
      </c>
      <c r="F75" s="50">
        <v>12586</v>
      </c>
      <c r="G75" s="51">
        <v>3</v>
      </c>
      <c r="H75" s="33">
        <f t="shared" si="25"/>
        <v>12589</v>
      </c>
      <c r="I75" s="53">
        <v>40882</v>
      </c>
      <c r="J75" s="53">
        <v>409</v>
      </c>
      <c r="K75" s="50">
        <v>1793</v>
      </c>
      <c r="L75" s="33">
        <f t="shared" si="26"/>
        <v>53880</v>
      </c>
      <c r="M75" s="11"/>
      <c r="N75" s="87"/>
      <c r="O75" s="92" t="s">
        <v>160</v>
      </c>
      <c r="P75" s="93"/>
      <c r="Q75" s="94"/>
      <c r="R75" s="31">
        <v>97644</v>
      </c>
      <c r="S75" s="32">
        <v>26</v>
      </c>
      <c r="T75" s="33">
        <f t="shared" si="12"/>
        <v>97670</v>
      </c>
      <c r="U75" s="34">
        <v>203819</v>
      </c>
      <c r="V75" s="34">
        <v>1185</v>
      </c>
      <c r="W75" s="31">
        <v>1512</v>
      </c>
      <c r="X75" s="33">
        <f t="shared" si="1"/>
        <v>302674</v>
      </c>
    </row>
    <row r="76" spans="1:24" ht="7.5" customHeight="1" x14ac:dyDescent="0.15">
      <c r="A76" s="47"/>
      <c r="B76" s="122"/>
      <c r="C76" s="106"/>
      <c r="D76" s="98"/>
      <c r="E76" s="76" t="s">
        <v>10</v>
      </c>
      <c r="F76" s="45">
        <f>SUM(F73:F75)</f>
        <v>43123</v>
      </c>
      <c r="G76" s="32">
        <f>SUM(G73:G75)</f>
        <v>5</v>
      </c>
      <c r="H76" s="33">
        <f t="shared" si="25"/>
        <v>43128</v>
      </c>
      <c r="I76" s="31">
        <f t="shared" ref="I76:K76" si="37">SUM(I73:I75)</f>
        <v>154175</v>
      </c>
      <c r="J76" s="31">
        <f t="shared" si="37"/>
        <v>1122</v>
      </c>
      <c r="K76" s="31">
        <f t="shared" si="37"/>
        <v>4321</v>
      </c>
      <c r="L76" s="33">
        <f t="shared" si="26"/>
        <v>198425</v>
      </c>
      <c r="M76" s="11"/>
      <c r="N76" s="88"/>
      <c r="O76" s="83" t="s">
        <v>37</v>
      </c>
      <c r="P76" s="84"/>
      <c r="Q76" s="85"/>
      <c r="R76" s="39">
        <f>SUM(R73:R75,R70)</f>
        <v>438264</v>
      </c>
      <c r="S76" s="42">
        <f>SUM(S73:S75,S70)</f>
        <v>87</v>
      </c>
      <c r="T76" s="41">
        <f t="shared" si="12"/>
        <v>438351</v>
      </c>
      <c r="U76" s="43">
        <f t="shared" ref="U76:W76" si="38">SUM(U73:U75,U70)</f>
        <v>1058701</v>
      </c>
      <c r="V76" s="43">
        <f t="shared" si="38"/>
        <v>6776</v>
      </c>
      <c r="W76" s="39">
        <f t="shared" si="38"/>
        <v>9164</v>
      </c>
      <c r="X76" s="41">
        <f t="shared" si="1"/>
        <v>1503828</v>
      </c>
    </row>
    <row r="77" spans="1:24" ht="7.5" customHeight="1" x14ac:dyDescent="0.15">
      <c r="A77" s="47"/>
      <c r="B77" s="122"/>
      <c r="C77" s="104" t="s">
        <v>161</v>
      </c>
      <c r="D77" s="107" t="s">
        <v>162</v>
      </c>
      <c r="E77" s="76" t="s">
        <v>163</v>
      </c>
      <c r="F77" s="50">
        <v>41599</v>
      </c>
      <c r="G77" s="51">
        <v>16</v>
      </c>
      <c r="H77" s="52">
        <f>SUM(F77:G77)</f>
        <v>41615</v>
      </c>
      <c r="I77" s="53">
        <v>39632</v>
      </c>
      <c r="J77" s="53">
        <v>1490</v>
      </c>
      <c r="K77" s="50">
        <v>6501</v>
      </c>
      <c r="L77" s="52">
        <f>SUM(H77:J77)</f>
        <v>82737</v>
      </c>
      <c r="M77" s="11"/>
      <c r="N77" s="86" t="s">
        <v>164</v>
      </c>
      <c r="O77" s="108" t="s">
        <v>165</v>
      </c>
      <c r="P77" s="109" t="s">
        <v>166</v>
      </c>
      <c r="Q77" s="91"/>
      <c r="R77" s="18">
        <v>103772</v>
      </c>
      <c r="S77" s="19">
        <v>4</v>
      </c>
      <c r="T77" s="20">
        <f t="shared" si="12"/>
        <v>103776</v>
      </c>
      <c r="U77" s="21">
        <v>377096</v>
      </c>
      <c r="V77" s="21">
        <v>2374</v>
      </c>
      <c r="W77" s="18">
        <v>8149</v>
      </c>
      <c r="X77" s="20">
        <f t="shared" si="1"/>
        <v>483246</v>
      </c>
    </row>
    <row r="78" spans="1:24" ht="7.5" customHeight="1" x14ac:dyDescent="0.15">
      <c r="A78" s="47"/>
      <c r="B78" s="122"/>
      <c r="C78" s="105"/>
      <c r="D78" s="107"/>
      <c r="E78" s="76" t="s">
        <v>167</v>
      </c>
      <c r="F78" s="50">
        <v>12778</v>
      </c>
      <c r="G78" s="51">
        <v>5</v>
      </c>
      <c r="H78" s="52">
        <f>SUM(F78:G78)</f>
        <v>12783</v>
      </c>
      <c r="I78" s="53">
        <v>14211</v>
      </c>
      <c r="J78" s="53">
        <v>439</v>
      </c>
      <c r="K78" s="50">
        <v>1901</v>
      </c>
      <c r="L78" s="52">
        <f>SUM(H78:J78)</f>
        <v>27433</v>
      </c>
      <c r="M78" s="11"/>
      <c r="N78" s="87"/>
      <c r="O78" s="105"/>
      <c r="P78" s="95" t="s">
        <v>168</v>
      </c>
      <c r="Q78" s="94"/>
      <c r="R78" s="31">
        <v>79391</v>
      </c>
      <c r="S78" s="32">
        <v>8</v>
      </c>
      <c r="T78" s="33">
        <f t="shared" si="12"/>
        <v>79399</v>
      </c>
      <c r="U78" s="34">
        <v>285001</v>
      </c>
      <c r="V78" s="34">
        <v>1398</v>
      </c>
      <c r="W78" s="31">
        <v>2677</v>
      </c>
      <c r="X78" s="33">
        <f t="shared" ref="X78:X88" si="39">SUM(T78:V78)</f>
        <v>365798</v>
      </c>
    </row>
    <row r="79" spans="1:24" ht="7.5" customHeight="1" x14ac:dyDescent="0.15">
      <c r="A79" s="47"/>
      <c r="B79" s="122"/>
      <c r="C79" s="105"/>
      <c r="D79" s="107"/>
      <c r="E79" s="76" t="s">
        <v>10</v>
      </c>
      <c r="F79" s="45">
        <f>SUM(F77:F78)</f>
        <v>54377</v>
      </c>
      <c r="G79" s="32">
        <f>SUM(G77:G78)</f>
        <v>21</v>
      </c>
      <c r="H79" s="33">
        <f>SUM(F79:G79)</f>
        <v>54398</v>
      </c>
      <c r="I79" s="45">
        <f>SUM(I77:I78)</f>
        <v>53843</v>
      </c>
      <c r="J79" s="45">
        <f>SUM(J77:J78)</f>
        <v>1929</v>
      </c>
      <c r="K79" s="45">
        <f>SUM(K77:K78)</f>
        <v>8402</v>
      </c>
      <c r="L79" s="52">
        <f>SUM(H79:J79)</f>
        <v>110170</v>
      </c>
      <c r="M79" s="11"/>
      <c r="N79" s="87"/>
      <c r="O79" s="105"/>
      <c r="P79" s="95" t="s">
        <v>169</v>
      </c>
      <c r="Q79" s="94"/>
      <c r="R79" s="31">
        <v>91781</v>
      </c>
      <c r="S79" s="32">
        <v>6</v>
      </c>
      <c r="T79" s="33">
        <f t="shared" si="12"/>
        <v>91787</v>
      </c>
      <c r="U79" s="34">
        <v>249198</v>
      </c>
      <c r="V79" s="34">
        <v>1194</v>
      </c>
      <c r="W79" s="31">
        <v>1807</v>
      </c>
      <c r="X79" s="33">
        <f t="shared" si="39"/>
        <v>342179</v>
      </c>
    </row>
    <row r="80" spans="1:24" ht="7.5" customHeight="1" x14ac:dyDescent="0.15">
      <c r="A80" s="47"/>
      <c r="B80" s="122"/>
      <c r="C80" s="105"/>
      <c r="D80" s="96" t="s">
        <v>170</v>
      </c>
      <c r="E80" s="76" t="s">
        <v>170</v>
      </c>
      <c r="F80" s="31">
        <v>35481</v>
      </c>
      <c r="G80" s="32">
        <v>7</v>
      </c>
      <c r="H80" s="33">
        <f t="shared" si="25"/>
        <v>35488</v>
      </c>
      <c r="I80" s="34">
        <v>43130</v>
      </c>
      <c r="J80" s="34">
        <v>1088</v>
      </c>
      <c r="K80" s="31">
        <v>5419</v>
      </c>
      <c r="L80" s="33">
        <f t="shared" si="26"/>
        <v>79706</v>
      </c>
      <c r="M80" s="11"/>
      <c r="N80" s="87"/>
      <c r="O80" s="106"/>
      <c r="P80" s="95" t="s">
        <v>171</v>
      </c>
      <c r="Q80" s="94"/>
      <c r="R80" s="31">
        <v>43564</v>
      </c>
      <c r="S80" s="32">
        <v>3</v>
      </c>
      <c r="T80" s="33">
        <f t="shared" si="12"/>
        <v>43567</v>
      </c>
      <c r="U80" s="34">
        <v>127347</v>
      </c>
      <c r="V80" s="34">
        <v>524</v>
      </c>
      <c r="W80" s="31">
        <v>839</v>
      </c>
      <c r="X80" s="33">
        <f t="shared" si="39"/>
        <v>171438</v>
      </c>
    </row>
    <row r="81" spans="1:24" ht="7.5" customHeight="1" x14ac:dyDescent="0.15">
      <c r="A81" s="47"/>
      <c r="B81" s="122"/>
      <c r="C81" s="105"/>
      <c r="D81" s="97"/>
      <c r="E81" s="76" t="s">
        <v>172</v>
      </c>
      <c r="F81" s="50">
        <v>7579</v>
      </c>
      <c r="G81" s="51">
        <v>2</v>
      </c>
      <c r="H81" s="52">
        <f>SUM(F81:G81)</f>
        <v>7581</v>
      </c>
      <c r="I81" s="53">
        <v>9193</v>
      </c>
      <c r="J81" s="53">
        <v>254</v>
      </c>
      <c r="K81" s="50">
        <v>1036</v>
      </c>
      <c r="L81" s="52">
        <f>SUM(H81:J81)</f>
        <v>17028</v>
      </c>
      <c r="M81" s="11"/>
      <c r="N81" s="87"/>
      <c r="O81" s="92" t="s">
        <v>173</v>
      </c>
      <c r="P81" s="93"/>
      <c r="Q81" s="94"/>
      <c r="R81" s="31">
        <v>88744</v>
      </c>
      <c r="S81" s="32">
        <v>14</v>
      </c>
      <c r="T81" s="33">
        <f t="shared" si="12"/>
        <v>88758</v>
      </c>
      <c r="U81" s="34">
        <v>250974</v>
      </c>
      <c r="V81" s="34">
        <v>1387</v>
      </c>
      <c r="W81" s="31">
        <v>1446</v>
      </c>
      <c r="X81" s="33">
        <f t="shared" si="39"/>
        <v>341119</v>
      </c>
    </row>
    <row r="82" spans="1:24" ht="7.5" customHeight="1" x14ac:dyDescent="0.15">
      <c r="A82" s="47"/>
      <c r="B82" s="122"/>
      <c r="C82" s="105"/>
      <c r="D82" s="97"/>
      <c r="E82" s="76" t="s">
        <v>174</v>
      </c>
      <c r="F82" s="50">
        <v>10164</v>
      </c>
      <c r="G82" s="51">
        <v>3</v>
      </c>
      <c r="H82" s="52">
        <f>SUM(F82:G82)</f>
        <v>10167</v>
      </c>
      <c r="I82" s="53">
        <v>13744</v>
      </c>
      <c r="J82" s="53">
        <v>330</v>
      </c>
      <c r="K82" s="50">
        <v>1846</v>
      </c>
      <c r="L82" s="52">
        <f>SUM(H82:J82)</f>
        <v>24241</v>
      </c>
      <c r="M82" s="11"/>
      <c r="N82" s="87"/>
      <c r="O82" s="104" t="s">
        <v>175</v>
      </c>
      <c r="P82" s="95" t="s">
        <v>176</v>
      </c>
      <c r="Q82" s="94"/>
      <c r="R82" s="31">
        <v>82814</v>
      </c>
      <c r="S82" s="32">
        <v>9</v>
      </c>
      <c r="T82" s="33">
        <f t="shared" si="12"/>
        <v>82823</v>
      </c>
      <c r="U82" s="34">
        <v>237516</v>
      </c>
      <c r="V82" s="34">
        <v>1278</v>
      </c>
      <c r="W82" s="31">
        <v>2155</v>
      </c>
      <c r="X82" s="33">
        <f t="shared" si="39"/>
        <v>321617</v>
      </c>
    </row>
    <row r="83" spans="1:24" ht="7.5" customHeight="1" x14ac:dyDescent="0.15">
      <c r="A83" s="47"/>
      <c r="B83" s="122"/>
      <c r="C83" s="105"/>
      <c r="D83" s="98"/>
      <c r="E83" s="76" t="s">
        <v>10</v>
      </c>
      <c r="F83" s="45">
        <f>SUM(F80:F82)</f>
        <v>53224</v>
      </c>
      <c r="G83" s="32">
        <f>SUM(G80:G82)</f>
        <v>12</v>
      </c>
      <c r="H83" s="33">
        <f>SUM(F83:G83)</f>
        <v>53236</v>
      </c>
      <c r="I83" s="45">
        <f t="shared" ref="I83:K83" si="40">SUM(I80:I82)</f>
        <v>66067</v>
      </c>
      <c r="J83" s="45">
        <f t="shared" si="40"/>
        <v>1672</v>
      </c>
      <c r="K83" s="45">
        <f t="shared" si="40"/>
        <v>8301</v>
      </c>
      <c r="L83" s="52">
        <f>SUM(H83:J83)</f>
        <v>120975</v>
      </c>
      <c r="M83" s="11"/>
      <c r="N83" s="87"/>
      <c r="O83" s="105"/>
      <c r="P83" s="95" t="s">
        <v>177</v>
      </c>
      <c r="Q83" s="94"/>
      <c r="R83" s="31">
        <v>41781</v>
      </c>
      <c r="S83" s="32">
        <v>4</v>
      </c>
      <c r="T83" s="33">
        <f t="shared" si="12"/>
        <v>41785</v>
      </c>
      <c r="U83" s="34">
        <v>110230</v>
      </c>
      <c r="V83" s="34">
        <v>485</v>
      </c>
      <c r="W83" s="31">
        <v>832</v>
      </c>
      <c r="X83" s="33">
        <f t="shared" si="39"/>
        <v>152500</v>
      </c>
    </row>
    <row r="84" spans="1:24" ht="7.5" customHeight="1" x14ac:dyDescent="0.15">
      <c r="A84" s="47"/>
      <c r="B84" s="122"/>
      <c r="C84" s="105"/>
      <c r="D84" s="96" t="s">
        <v>178</v>
      </c>
      <c r="E84" s="75" t="s">
        <v>178</v>
      </c>
      <c r="F84" s="50">
        <v>46379</v>
      </c>
      <c r="G84" s="51">
        <v>7</v>
      </c>
      <c r="H84" s="52">
        <f>SUM(F84:G84)</f>
        <v>46386</v>
      </c>
      <c r="I84" s="53">
        <v>68487</v>
      </c>
      <c r="J84" s="53">
        <v>1646</v>
      </c>
      <c r="K84" s="50">
        <v>8090</v>
      </c>
      <c r="L84" s="52">
        <f>SUM(H84:J84)</f>
        <v>116519</v>
      </c>
      <c r="M84" s="11"/>
      <c r="N84" s="87"/>
      <c r="O84" s="106"/>
      <c r="P84" s="95" t="s">
        <v>179</v>
      </c>
      <c r="Q84" s="94"/>
      <c r="R84" s="31">
        <v>12566</v>
      </c>
      <c r="S84" s="32">
        <v>0</v>
      </c>
      <c r="T84" s="33">
        <f t="shared" si="12"/>
        <v>12566</v>
      </c>
      <c r="U84" s="34">
        <v>20983</v>
      </c>
      <c r="V84" s="34">
        <v>178</v>
      </c>
      <c r="W84" s="31">
        <v>142</v>
      </c>
      <c r="X84" s="33">
        <f t="shared" si="39"/>
        <v>33727</v>
      </c>
    </row>
    <row r="85" spans="1:24" ht="7.5" customHeight="1" x14ac:dyDescent="0.15">
      <c r="A85" s="47"/>
      <c r="B85" s="122"/>
      <c r="C85" s="105"/>
      <c r="D85" s="97"/>
      <c r="E85" s="76" t="s">
        <v>180</v>
      </c>
      <c r="F85" s="50">
        <v>7494</v>
      </c>
      <c r="G85" s="51">
        <v>0</v>
      </c>
      <c r="H85" s="52">
        <f>SUM(F85:G85)</f>
        <v>7494</v>
      </c>
      <c r="I85" s="53">
        <v>7633</v>
      </c>
      <c r="J85" s="53">
        <v>439</v>
      </c>
      <c r="K85" s="50">
        <v>1876</v>
      </c>
      <c r="L85" s="52">
        <f>SUM(H85:J85)</f>
        <v>15566</v>
      </c>
      <c r="M85" s="54"/>
      <c r="N85" s="87"/>
      <c r="O85" s="92" t="s">
        <v>181</v>
      </c>
      <c r="P85" s="93"/>
      <c r="Q85" s="94"/>
      <c r="R85" s="31">
        <v>183046</v>
      </c>
      <c r="S85" s="32">
        <v>13</v>
      </c>
      <c r="T85" s="33">
        <f t="shared" si="12"/>
        <v>183059</v>
      </c>
      <c r="U85" s="34">
        <v>479609</v>
      </c>
      <c r="V85" s="34">
        <v>3328</v>
      </c>
      <c r="W85" s="31">
        <v>3529</v>
      </c>
      <c r="X85" s="33">
        <f t="shared" si="39"/>
        <v>665996</v>
      </c>
    </row>
    <row r="86" spans="1:24" ht="7.5" customHeight="1" x14ac:dyDescent="0.15">
      <c r="A86" s="47"/>
      <c r="B86" s="122"/>
      <c r="C86" s="105"/>
      <c r="D86" s="97"/>
      <c r="E86" s="76" t="s">
        <v>182</v>
      </c>
      <c r="F86" s="31">
        <v>9495</v>
      </c>
      <c r="G86" s="32">
        <v>4</v>
      </c>
      <c r="H86" s="33">
        <f t="shared" si="25"/>
        <v>9499</v>
      </c>
      <c r="I86" s="34">
        <v>17224</v>
      </c>
      <c r="J86" s="34">
        <v>280</v>
      </c>
      <c r="K86" s="31">
        <v>1770</v>
      </c>
      <c r="L86" s="33">
        <f t="shared" si="26"/>
        <v>27003</v>
      </c>
      <c r="M86" s="54"/>
      <c r="N86" s="87"/>
      <c r="O86" s="92" t="s">
        <v>183</v>
      </c>
      <c r="P86" s="93"/>
      <c r="Q86" s="94"/>
      <c r="R86" s="31">
        <v>123349</v>
      </c>
      <c r="S86" s="32">
        <v>15</v>
      </c>
      <c r="T86" s="33">
        <f t="shared" si="12"/>
        <v>123364</v>
      </c>
      <c r="U86" s="55">
        <v>321418</v>
      </c>
      <c r="V86" s="55">
        <v>1769</v>
      </c>
      <c r="W86" s="31">
        <v>2207</v>
      </c>
      <c r="X86" s="33">
        <f t="shared" si="39"/>
        <v>446551</v>
      </c>
    </row>
    <row r="87" spans="1:24" ht="7.5" customHeight="1" x14ac:dyDescent="0.15">
      <c r="A87" s="56"/>
      <c r="B87" s="122"/>
      <c r="C87" s="105"/>
      <c r="D87" s="98"/>
      <c r="E87" s="76" t="s">
        <v>10</v>
      </c>
      <c r="F87" s="45">
        <f>SUM(F84:F86)</f>
        <v>63368</v>
      </c>
      <c r="G87" s="32">
        <f>SUM(G84:G86)</f>
        <v>11</v>
      </c>
      <c r="H87" s="33">
        <f t="shared" si="25"/>
        <v>63379</v>
      </c>
      <c r="I87" s="45">
        <f t="shared" ref="I87:K87" si="41">SUM(I84:I86)</f>
        <v>93344</v>
      </c>
      <c r="J87" s="45">
        <f t="shared" si="41"/>
        <v>2365</v>
      </c>
      <c r="K87" s="45">
        <f t="shared" si="41"/>
        <v>11736</v>
      </c>
      <c r="L87" s="33">
        <f t="shared" si="26"/>
        <v>159088</v>
      </c>
      <c r="M87" s="54"/>
      <c r="N87" s="87"/>
      <c r="O87" s="92" t="s">
        <v>184</v>
      </c>
      <c r="P87" s="93"/>
      <c r="Q87" s="94"/>
      <c r="R87" s="31">
        <v>145277</v>
      </c>
      <c r="S87" s="32">
        <v>7</v>
      </c>
      <c r="T87" s="33">
        <f t="shared" si="12"/>
        <v>145284</v>
      </c>
      <c r="U87" s="55">
        <v>328623</v>
      </c>
      <c r="V87" s="55">
        <v>1627</v>
      </c>
      <c r="W87" s="57">
        <v>1969</v>
      </c>
      <c r="X87" s="33">
        <f t="shared" si="39"/>
        <v>475534</v>
      </c>
    </row>
    <row r="88" spans="1:24" ht="7.5" customHeight="1" x14ac:dyDescent="0.15">
      <c r="A88" s="58"/>
      <c r="B88" s="122"/>
      <c r="C88" s="105"/>
      <c r="D88" s="99" t="s">
        <v>185</v>
      </c>
      <c r="E88" s="100"/>
      <c r="F88" s="31">
        <v>47030</v>
      </c>
      <c r="G88" s="32">
        <v>14</v>
      </c>
      <c r="H88" s="33">
        <f t="shared" si="25"/>
        <v>47044</v>
      </c>
      <c r="I88" s="34">
        <v>142963</v>
      </c>
      <c r="J88" s="34">
        <v>1142</v>
      </c>
      <c r="K88" s="31">
        <v>3703</v>
      </c>
      <c r="L88" s="33">
        <f t="shared" si="26"/>
        <v>191149</v>
      </c>
      <c r="M88" s="54"/>
      <c r="N88" s="87"/>
      <c r="O88" s="111" t="s">
        <v>186</v>
      </c>
      <c r="P88" s="95" t="s">
        <v>187</v>
      </c>
      <c r="Q88" s="94"/>
      <c r="R88" s="31">
        <v>195962</v>
      </c>
      <c r="S88" s="32">
        <v>13</v>
      </c>
      <c r="T88" s="33">
        <f t="shared" si="12"/>
        <v>195975</v>
      </c>
      <c r="U88" s="55">
        <v>439794</v>
      </c>
      <c r="V88" s="55">
        <v>2226</v>
      </c>
      <c r="W88" s="57">
        <v>3029</v>
      </c>
      <c r="X88" s="33">
        <f t="shared" si="39"/>
        <v>637995</v>
      </c>
    </row>
    <row r="89" spans="1:24" ht="7.5" customHeight="1" x14ac:dyDescent="0.15">
      <c r="A89" s="58"/>
      <c r="B89" s="122"/>
      <c r="C89" s="106"/>
      <c r="D89" s="99" t="s">
        <v>188</v>
      </c>
      <c r="E89" s="100"/>
      <c r="F89" s="31">
        <v>75678</v>
      </c>
      <c r="G89" s="32">
        <v>22</v>
      </c>
      <c r="H89" s="33">
        <f t="shared" si="25"/>
        <v>75700</v>
      </c>
      <c r="I89" s="34">
        <v>186222</v>
      </c>
      <c r="J89" s="34">
        <v>2022</v>
      </c>
      <c r="K89" s="31">
        <v>8421</v>
      </c>
      <c r="L89" s="33">
        <f t="shared" si="26"/>
        <v>263944</v>
      </c>
      <c r="N89" s="87"/>
      <c r="O89" s="112"/>
      <c r="P89" s="113" t="s">
        <v>189</v>
      </c>
      <c r="Q89" s="114"/>
      <c r="R89" s="31">
        <f t="shared" ref="R89:W89" si="42">SUM(R101:R102)</f>
        <v>24457</v>
      </c>
      <c r="S89" s="32">
        <f t="shared" si="42"/>
        <v>0</v>
      </c>
      <c r="T89" s="33">
        <f>SUM(T101:T102)</f>
        <v>24457</v>
      </c>
      <c r="U89" s="55">
        <f>SUM(U101:U102)</f>
        <v>35692</v>
      </c>
      <c r="V89" s="55">
        <f t="shared" si="42"/>
        <v>273</v>
      </c>
      <c r="W89" s="57">
        <f t="shared" si="42"/>
        <v>374</v>
      </c>
      <c r="X89" s="33">
        <f>SUM(T89:V89)</f>
        <v>60422</v>
      </c>
    </row>
    <row r="90" spans="1:24" ht="7.5" customHeight="1" x14ac:dyDescent="0.15">
      <c r="A90" s="58"/>
      <c r="B90" s="122"/>
      <c r="C90" s="79" t="s">
        <v>190</v>
      </c>
      <c r="D90" s="80" t="s">
        <v>190</v>
      </c>
      <c r="E90" s="75" t="s">
        <v>191</v>
      </c>
      <c r="F90" s="31">
        <v>109431</v>
      </c>
      <c r="G90" s="32">
        <v>23</v>
      </c>
      <c r="H90" s="33">
        <f t="shared" si="25"/>
        <v>109454</v>
      </c>
      <c r="I90" s="34">
        <v>263037</v>
      </c>
      <c r="J90" s="34">
        <v>3496</v>
      </c>
      <c r="K90" s="31">
        <v>12361</v>
      </c>
      <c r="L90" s="33">
        <f t="shared" si="26"/>
        <v>375987</v>
      </c>
      <c r="N90" s="88"/>
      <c r="O90" s="83" t="s">
        <v>37</v>
      </c>
      <c r="P90" s="84"/>
      <c r="Q90" s="85"/>
      <c r="R90" s="39">
        <f>SUM(R77:R89)</f>
        <v>1216504</v>
      </c>
      <c r="S90" s="42">
        <f>SUM(S77:S89)</f>
        <v>96</v>
      </c>
      <c r="T90" s="41">
        <f t="shared" ref="T90:T95" si="43">SUM(R90:S90)</f>
        <v>1216600</v>
      </c>
      <c r="U90" s="49">
        <f>SUM(U77:U89)</f>
        <v>3263481</v>
      </c>
      <c r="V90" s="49">
        <f>SUM(V77:V89)</f>
        <v>18041</v>
      </c>
      <c r="W90" s="40">
        <f>SUM(W77:W89)</f>
        <v>29155</v>
      </c>
      <c r="X90" s="41">
        <f t="shared" ref="X90:X95" si="44">SUM(T90:V90)</f>
        <v>4498122</v>
      </c>
    </row>
    <row r="91" spans="1:24" ht="7.5" customHeight="1" x14ac:dyDescent="0.15">
      <c r="B91" s="122"/>
      <c r="C91" s="79"/>
      <c r="D91" s="81"/>
      <c r="E91" s="75" t="s">
        <v>192</v>
      </c>
      <c r="F91" s="31">
        <v>28478</v>
      </c>
      <c r="G91" s="32">
        <v>7</v>
      </c>
      <c r="H91" s="33">
        <f t="shared" si="25"/>
        <v>28485</v>
      </c>
      <c r="I91" s="34">
        <v>53130</v>
      </c>
      <c r="J91" s="34">
        <v>895</v>
      </c>
      <c r="K91" s="31">
        <v>4616</v>
      </c>
      <c r="L91" s="33">
        <f t="shared" si="26"/>
        <v>82510</v>
      </c>
      <c r="N91" s="86" t="s">
        <v>193</v>
      </c>
      <c r="O91" s="89" t="s">
        <v>194</v>
      </c>
      <c r="P91" s="90"/>
      <c r="Q91" s="91"/>
      <c r="R91" s="18">
        <v>117617</v>
      </c>
      <c r="S91" s="19">
        <v>3</v>
      </c>
      <c r="T91" s="20">
        <f t="shared" si="43"/>
        <v>117620</v>
      </c>
      <c r="U91" s="60">
        <v>428766</v>
      </c>
      <c r="V91" s="21">
        <v>2444</v>
      </c>
      <c r="W91" s="18">
        <v>1995</v>
      </c>
      <c r="X91" s="20">
        <f t="shared" si="44"/>
        <v>548830</v>
      </c>
    </row>
    <row r="92" spans="1:24" ht="7.5" customHeight="1" x14ac:dyDescent="0.15">
      <c r="B92" s="122"/>
      <c r="C92" s="79"/>
      <c r="D92" s="82"/>
      <c r="E92" s="75" t="s">
        <v>10</v>
      </c>
      <c r="F92" s="31">
        <f>SUM(F90:F91)</f>
        <v>137909</v>
      </c>
      <c r="G92" s="32">
        <f>SUM(G90:G91)</f>
        <v>30</v>
      </c>
      <c r="H92" s="33">
        <f t="shared" si="25"/>
        <v>137939</v>
      </c>
      <c r="I92" s="34">
        <f>SUM(I90:I91)</f>
        <v>316167</v>
      </c>
      <c r="J92" s="34">
        <f>SUM(J90:J91)</f>
        <v>4391</v>
      </c>
      <c r="K92" s="31">
        <f>SUM(K90:K91)</f>
        <v>16977</v>
      </c>
      <c r="L92" s="33">
        <f t="shared" si="26"/>
        <v>458497</v>
      </c>
      <c r="N92" s="87"/>
      <c r="O92" s="92" t="s">
        <v>195</v>
      </c>
      <c r="P92" s="93"/>
      <c r="Q92" s="94"/>
      <c r="R92" s="31">
        <v>11632</v>
      </c>
      <c r="S92" s="32">
        <v>0</v>
      </c>
      <c r="T92" s="33">
        <f t="shared" si="43"/>
        <v>11632</v>
      </c>
      <c r="U92" s="34">
        <v>21118</v>
      </c>
      <c r="V92" s="34">
        <v>223</v>
      </c>
      <c r="W92" s="31">
        <v>115</v>
      </c>
      <c r="X92" s="33">
        <f t="shared" si="44"/>
        <v>32973</v>
      </c>
    </row>
    <row r="93" spans="1:24" ht="7.5" customHeight="1" x14ac:dyDescent="0.15">
      <c r="B93" s="122"/>
      <c r="C93" s="79"/>
      <c r="D93" s="95" t="s">
        <v>196</v>
      </c>
      <c r="E93" s="94"/>
      <c r="F93" s="31">
        <v>73141</v>
      </c>
      <c r="G93" s="32">
        <v>11</v>
      </c>
      <c r="H93" s="33">
        <f t="shared" si="25"/>
        <v>73152</v>
      </c>
      <c r="I93" s="34">
        <v>218688</v>
      </c>
      <c r="J93" s="34">
        <v>1602</v>
      </c>
      <c r="K93" s="31">
        <v>4041</v>
      </c>
      <c r="L93" s="33">
        <f t="shared" si="26"/>
        <v>293442</v>
      </c>
      <c r="N93" s="87"/>
      <c r="O93" s="92" t="s">
        <v>197</v>
      </c>
      <c r="P93" s="93"/>
      <c r="Q93" s="94"/>
      <c r="R93" s="31">
        <v>10510</v>
      </c>
      <c r="S93" s="32">
        <v>0</v>
      </c>
      <c r="T93" s="33">
        <f t="shared" si="43"/>
        <v>10510</v>
      </c>
      <c r="U93" s="34">
        <v>19252</v>
      </c>
      <c r="V93" s="34">
        <v>177</v>
      </c>
      <c r="W93" s="31">
        <v>176</v>
      </c>
      <c r="X93" s="33">
        <f t="shared" si="44"/>
        <v>29939</v>
      </c>
    </row>
    <row r="94" spans="1:24" ht="7.5" customHeight="1" x14ac:dyDescent="0.15">
      <c r="B94" s="122"/>
      <c r="C94" s="79"/>
      <c r="D94" s="95" t="s">
        <v>198</v>
      </c>
      <c r="E94" s="94"/>
      <c r="F94" s="31">
        <v>64447</v>
      </c>
      <c r="G94" s="32">
        <v>21</v>
      </c>
      <c r="H94" s="33">
        <f t="shared" si="25"/>
        <v>64468</v>
      </c>
      <c r="I94" s="34">
        <v>195546</v>
      </c>
      <c r="J94" s="34">
        <v>1540</v>
      </c>
      <c r="K94" s="31">
        <v>5512</v>
      </c>
      <c r="L94" s="33">
        <f t="shared" si="26"/>
        <v>261554</v>
      </c>
      <c r="N94" s="88"/>
      <c r="O94" s="83" t="s">
        <v>37</v>
      </c>
      <c r="P94" s="84"/>
      <c r="Q94" s="85"/>
      <c r="R94" s="39">
        <f>SUM(R91:R93)</f>
        <v>139759</v>
      </c>
      <c r="S94" s="42">
        <f>SUM(S91:S93)</f>
        <v>3</v>
      </c>
      <c r="T94" s="41">
        <f t="shared" si="43"/>
        <v>139762</v>
      </c>
      <c r="U94" s="43">
        <f>SUM(U91:U93)</f>
        <v>469136</v>
      </c>
      <c r="V94" s="43">
        <f>SUM(V91:V93)</f>
        <v>2844</v>
      </c>
      <c r="W94" s="39">
        <f>SUM(W91:W93)</f>
        <v>2286</v>
      </c>
      <c r="X94" s="41">
        <f t="shared" si="44"/>
        <v>611742</v>
      </c>
    </row>
    <row r="95" spans="1:24" ht="7.5" customHeight="1" x14ac:dyDescent="0.15">
      <c r="B95" s="122"/>
      <c r="C95" s="79" t="s">
        <v>199</v>
      </c>
      <c r="D95" s="99" t="s">
        <v>200</v>
      </c>
      <c r="E95" s="100"/>
      <c r="F95" s="31">
        <v>97232</v>
      </c>
      <c r="G95" s="32">
        <v>24</v>
      </c>
      <c r="H95" s="33">
        <f t="shared" si="25"/>
        <v>97256</v>
      </c>
      <c r="I95" s="34">
        <v>203010</v>
      </c>
      <c r="J95" s="34">
        <v>1445</v>
      </c>
      <c r="K95" s="31">
        <v>1755</v>
      </c>
      <c r="L95" s="33">
        <f t="shared" si="26"/>
        <v>301711</v>
      </c>
      <c r="N95" s="101" t="s">
        <v>201</v>
      </c>
      <c r="O95" s="102"/>
      <c r="P95" s="102"/>
      <c r="Q95" s="103"/>
      <c r="R95" s="61">
        <f>SUM(F40,F19,F98,R16,R42,R56,R69,R76,R90,R94)</f>
        <v>8342975</v>
      </c>
      <c r="S95" s="61">
        <f>SUM(G40,G19,G98,S16,S42,S56,S69,S76,S90,S94)</f>
        <v>1212</v>
      </c>
      <c r="T95" s="62">
        <f t="shared" si="43"/>
        <v>8344187</v>
      </c>
      <c r="U95" s="63">
        <f t="shared" ref="U95:W95" si="45">SUM(I40,I19,I98,U16,U42,U56,U69,U76,U90,U94)</f>
        <v>22940927</v>
      </c>
      <c r="V95" s="63">
        <f t="shared" si="45"/>
        <v>160742</v>
      </c>
      <c r="W95" s="64">
        <f t="shared" si="45"/>
        <v>318550</v>
      </c>
      <c r="X95" s="62">
        <f t="shared" si="44"/>
        <v>31445856</v>
      </c>
    </row>
    <row r="96" spans="1:24" ht="7.5" customHeight="1" x14ac:dyDescent="0.15">
      <c r="B96" s="122"/>
      <c r="C96" s="79"/>
      <c r="D96" s="99" t="s">
        <v>202</v>
      </c>
      <c r="E96" s="100"/>
      <c r="F96" s="31">
        <v>11122</v>
      </c>
      <c r="G96" s="32">
        <v>4</v>
      </c>
      <c r="H96" s="33">
        <f t="shared" si="25"/>
        <v>11126</v>
      </c>
      <c r="I96" s="34">
        <v>26895</v>
      </c>
      <c r="J96" s="34">
        <v>205</v>
      </c>
      <c r="K96" s="31">
        <v>126</v>
      </c>
      <c r="L96" s="33">
        <f t="shared" si="26"/>
        <v>38226</v>
      </c>
      <c r="N96" s="65"/>
      <c r="O96" s="65"/>
      <c r="P96" s="65"/>
      <c r="Q96" s="65"/>
      <c r="R96" s="54"/>
      <c r="S96" s="54"/>
      <c r="T96" s="54"/>
      <c r="U96" s="54"/>
      <c r="V96" s="54"/>
      <c r="W96" s="54"/>
      <c r="X96" s="54"/>
    </row>
    <row r="97" spans="2:24" ht="7.5" customHeight="1" x14ac:dyDescent="0.15">
      <c r="B97" s="122"/>
      <c r="C97" s="79"/>
      <c r="D97" s="99" t="s">
        <v>10</v>
      </c>
      <c r="E97" s="100"/>
      <c r="F97" s="45">
        <f>SUM(F95:F96)</f>
        <v>108354</v>
      </c>
      <c r="G97" s="32">
        <f>SUM(G95:G96)</f>
        <v>28</v>
      </c>
      <c r="H97" s="33">
        <f t="shared" si="25"/>
        <v>108382</v>
      </c>
      <c r="I97" s="31">
        <f>SUM(I95:I96)</f>
        <v>229905</v>
      </c>
      <c r="J97" s="31">
        <f>SUM(J95:J96)</f>
        <v>1650</v>
      </c>
      <c r="K97" s="31">
        <f>SUM(K95:K96)</f>
        <v>1881</v>
      </c>
      <c r="L97" s="33">
        <f t="shared" si="26"/>
        <v>339937</v>
      </c>
      <c r="N97" s="65"/>
      <c r="O97" s="65"/>
      <c r="P97" s="66"/>
      <c r="Q97" s="66"/>
      <c r="R97" s="67"/>
      <c r="S97" s="67"/>
      <c r="T97" s="67"/>
      <c r="U97" s="67"/>
      <c r="V97" s="67"/>
      <c r="W97" s="67"/>
      <c r="X97" s="67"/>
    </row>
    <row r="98" spans="2:24" ht="7.5" customHeight="1" x14ac:dyDescent="0.15">
      <c r="B98" s="123"/>
      <c r="C98" s="78" t="s">
        <v>37</v>
      </c>
      <c r="D98" s="78"/>
      <c r="E98" s="78"/>
      <c r="F98" s="48">
        <f>SUM(F41,F44,F47:F48,F52,F55,F58,F61:F62,F65,F69,F72,F76,F79,F83,F87:F89,F92:F94,F97)</f>
        <v>1921931</v>
      </c>
      <c r="G98" s="42">
        <f>SUM(G41,G44,G47:G48,G52,G55,G58,G61:G62,G65,G69,G72,G76,G79,G83,G87:G89,G92:G94,G97)</f>
        <v>332</v>
      </c>
      <c r="H98" s="41">
        <f t="shared" si="25"/>
        <v>1922263</v>
      </c>
      <c r="I98" s="39">
        <f t="shared" ref="I98:K98" si="46">SUM(I41,I44,I47:I48,I52,I55,I58,I61:I62,I65,I69,I72,I76,I79,I83,I87:I89,I92:I94,I97)</f>
        <v>5107185</v>
      </c>
      <c r="J98" s="39">
        <f t="shared" si="46"/>
        <v>40324</v>
      </c>
      <c r="K98" s="39">
        <f t="shared" si="46"/>
        <v>124003</v>
      </c>
      <c r="L98" s="41">
        <f t="shared" si="26"/>
        <v>7069772</v>
      </c>
      <c r="N98" s="65"/>
      <c r="O98" s="65"/>
      <c r="P98" s="66"/>
      <c r="Q98" s="66"/>
      <c r="R98" s="67"/>
      <c r="S98" s="67"/>
      <c r="T98" s="67"/>
      <c r="U98" s="67"/>
      <c r="V98" s="67"/>
      <c r="W98" s="67"/>
      <c r="X98" s="67"/>
    </row>
    <row r="99" spans="2:24" x14ac:dyDescent="0.15">
      <c r="B99" s="58"/>
      <c r="C99" s="58"/>
      <c r="D99" s="68"/>
      <c r="E99" s="68"/>
      <c r="F99" s="69"/>
      <c r="G99" s="69"/>
      <c r="H99" s="69"/>
      <c r="I99" s="69"/>
      <c r="J99" s="69"/>
      <c r="K99" s="69"/>
      <c r="L99" s="69"/>
      <c r="N99" s="65"/>
      <c r="O99" s="65"/>
      <c r="P99" s="66"/>
      <c r="Q99" s="66"/>
      <c r="R99" s="67"/>
      <c r="S99" s="67"/>
      <c r="T99" s="67"/>
      <c r="U99" s="67"/>
      <c r="V99" s="67"/>
      <c r="W99" s="67"/>
      <c r="X99" s="67"/>
    </row>
    <row r="100" spans="2:24" x14ac:dyDescent="0.15">
      <c r="B100" s="58"/>
      <c r="C100" s="58"/>
      <c r="D100" s="68"/>
      <c r="E100" s="68"/>
      <c r="F100" s="69"/>
      <c r="G100" s="69"/>
      <c r="H100" s="69"/>
      <c r="I100" s="69"/>
      <c r="J100" s="69"/>
      <c r="K100" s="69"/>
      <c r="L100" s="69"/>
      <c r="N100" s="65"/>
      <c r="O100" s="65"/>
      <c r="P100" s="66"/>
      <c r="Q100" s="66"/>
      <c r="R100" s="67"/>
      <c r="S100" s="67"/>
      <c r="T100" s="67"/>
      <c r="U100" s="67"/>
      <c r="V100" s="67"/>
      <c r="W100" s="67"/>
      <c r="X100" s="67"/>
    </row>
    <row r="101" spans="2:24" ht="19.5" hidden="1" x14ac:dyDescent="0.15">
      <c r="B101" s="58"/>
      <c r="C101" s="58"/>
      <c r="D101" s="68"/>
      <c r="E101" s="68"/>
      <c r="F101" s="69"/>
      <c r="G101" s="69"/>
      <c r="H101" s="69"/>
      <c r="I101" s="69"/>
      <c r="J101" s="69"/>
      <c r="K101" s="69"/>
      <c r="L101" s="69"/>
      <c r="N101" s="70" t="s">
        <v>203</v>
      </c>
      <c r="O101" s="71" t="s">
        <v>186</v>
      </c>
      <c r="P101" s="70" t="s">
        <v>204</v>
      </c>
      <c r="Q101" s="77" t="s">
        <v>186</v>
      </c>
      <c r="R101" s="73">
        <v>763</v>
      </c>
      <c r="S101" s="73">
        <v>0</v>
      </c>
      <c r="T101" s="73">
        <f>SUM(R101:S101)</f>
        <v>763</v>
      </c>
      <c r="U101" s="73">
        <v>377</v>
      </c>
      <c r="V101" s="73">
        <v>3</v>
      </c>
      <c r="W101" s="73">
        <v>15</v>
      </c>
      <c r="X101" s="73">
        <f t="shared" ref="X101:X102" si="47">SUM(T101:V101)</f>
        <v>1143</v>
      </c>
    </row>
    <row r="102" spans="2:24" hidden="1" x14ac:dyDescent="0.15">
      <c r="B102" s="58"/>
      <c r="C102" s="58"/>
      <c r="D102" s="68"/>
      <c r="E102" s="68"/>
      <c r="F102" s="69"/>
      <c r="G102" s="69"/>
      <c r="H102" s="69"/>
      <c r="I102" s="69"/>
      <c r="J102" s="69"/>
      <c r="K102" s="69"/>
      <c r="L102" s="69"/>
      <c r="N102" s="70"/>
      <c r="O102" s="71"/>
      <c r="P102" s="70"/>
      <c r="Q102" s="77" t="s">
        <v>205</v>
      </c>
      <c r="R102" s="73">
        <v>23694</v>
      </c>
      <c r="S102" s="73">
        <v>0</v>
      </c>
      <c r="T102" s="73">
        <f>SUM(R102:S102)</f>
        <v>23694</v>
      </c>
      <c r="U102" s="73">
        <v>35315</v>
      </c>
      <c r="V102" s="73">
        <v>270</v>
      </c>
      <c r="W102" s="73">
        <v>359</v>
      </c>
      <c r="X102" s="73">
        <f t="shared" si="47"/>
        <v>59279</v>
      </c>
    </row>
    <row r="103" spans="2:24" x14ac:dyDescent="0.15">
      <c r="B103" s="58"/>
      <c r="C103" s="58"/>
      <c r="D103" s="68"/>
      <c r="E103" s="68"/>
      <c r="F103" s="69"/>
      <c r="G103" s="69"/>
      <c r="H103" s="69"/>
      <c r="I103" s="69"/>
      <c r="J103" s="69"/>
      <c r="K103" s="69"/>
      <c r="L103" s="69"/>
      <c r="P103" s="59"/>
      <c r="Q103" s="59"/>
      <c r="R103" s="5"/>
      <c r="S103" s="5"/>
      <c r="T103" s="5"/>
      <c r="U103" s="5"/>
    </row>
  </sheetData>
  <mergeCells count="183">
    <mergeCell ref="C95:C97"/>
    <mergeCell ref="D95:E95"/>
    <mergeCell ref="N95:Q95"/>
    <mergeCell ref="D96:E96"/>
    <mergeCell ref="D97:E97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O74:Q74"/>
    <mergeCell ref="O75:Q75"/>
    <mergeCell ref="O76:Q76"/>
    <mergeCell ref="C77:C89"/>
    <mergeCell ref="D77:D79"/>
    <mergeCell ref="N77:N90"/>
    <mergeCell ref="O77:O80"/>
    <mergeCell ref="P77:Q77"/>
    <mergeCell ref="P78:Q78"/>
    <mergeCell ref="P79:Q79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C63:C76"/>
    <mergeCell ref="D63:D65"/>
    <mergeCell ref="P63:Q63"/>
    <mergeCell ref="O64:O65"/>
    <mergeCell ref="P64:Q64"/>
    <mergeCell ref="P65:Q65"/>
    <mergeCell ref="D66:D69"/>
    <mergeCell ref="O66:O68"/>
    <mergeCell ref="P66:Q66"/>
    <mergeCell ref="P67:Q67"/>
    <mergeCell ref="O58:O60"/>
    <mergeCell ref="P58:Q58"/>
    <mergeCell ref="D59:D61"/>
    <mergeCell ref="P59:Q59"/>
    <mergeCell ref="P60:Q60"/>
    <mergeCell ref="O61:O63"/>
    <mergeCell ref="P61:Q61"/>
    <mergeCell ref="D62:E62"/>
    <mergeCell ref="P62:Q6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D48:E48"/>
    <mergeCell ref="C49:C52"/>
    <mergeCell ref="D49:E49"/>
    <mergeCell ref="D50:E50"/>
    <mergeCell ref="O50:O52"/>
    <mergeCell ref="P50:Q50"/>
    <mergeCell ref="D51:E51"/>
    <mergeCell ref="P51:Q51"/>
    <mergeCell ref="D52:E52"/>
    <mergeCell ref="P52:Q52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P38:Q38"/>
    <mergeCell ref="D39:E39"/>
    <mergeCell ref="P39:Q39"/>
    <mergeCell ref="C40:E40"/>
    <mergeCell ref="P40:Q40"/>
    <mergeCell ref="B41:B98"/>
    <mergeCell ref="C41:C44"/>
    <mergeCell ref="D41:E41"/>
    <mergeCell ref="P41:Q41"/>
    <mergeCell ref="D42:D44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D25:E25"/>
    <mergeCell ref="D26:E26"/>
    <mergeCell ref="D27:E27"/>
    <mergeCell ref="O27:O36"/>
    <mergeCell ref="P27:Q27"/>
    <mergeCell ref="C28:C30"/>
    <mergeCell ref="D28:E28"/>
    <mergeCell ref="P28:Q28"/>
    <mergeCell ref="D29:E29"/>
    <mergeCell ref="P29:P32"/>
    <mergeCell ref="B20:B40"/>
    <mergeCell ref="C20:C23"/>
    <mergeCell ref="D20:D22"/>
    <mergeCell ref="P20:Q20"/>
    <mergeCell ref="O21:O26"/>
    <mergeCell ref="P21:Q21"/>
    <mergeCell ref="P22:Q22"/>
    <mergeCell ref="D23:E23"/>
    <mergeCell ref="P23:P26"/>
    <mergeCell ref="C24:C27"/>
    <mergeCell ref="O16:Q16"/>
    <mergeCell ref="D17:E17"/>
    <mergeCell ref="N17:N42"/>
    <mergeCell ref="O17:Q17"/>
    <mergeCell ref="D18:E18"/>
    <mergeCell ref="O18:O20"/>
    <mergeCell ref="P18:Q18"/>
    <mergeCell ref="C19:E19"/>
    <mergeCell ref="P19:Q19"/>
    <mergeCell ref="D24:E24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</mergeCells>
  <phoneticPr fontId="2"/>
  <printOptions horizontalCentered="1" verticalCentered="1"/>
  <pageMargins left="0" right="0" top="0.19685039370078741" bottom="0.19685039370078741" header="0" footer="0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>
      <selection activeCell="B1" sqref="B1:L1"/>
    </sheetView>
  </sheetViews>
  <sheetFormatPr defaultRowHeight="11.25" x14ac:dyDescent="0.15"/>
  <cols>
    <col min="1" max="1" width="0.25" style="59" hidden="1" customWidth="1"/>
    <col min="2" max="2" width="2.75" style="59" customWidth="1"/>
    <col min="3" max="3" width="3.125" style="59" customWidth="1"/>
    <col min="4" max="4" width="3.125" style="74" customWidth="1"/>
    <col min="5" max="5" width="6.625" style="74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59" customWidth="1"/>
    <col min="15" max="15" width="3.125" style="59" customWidth="1"/>
    <col min="16" max="16" width="3.125" style="74" customWidth="1"/>
    <col min="17" max="17" width="6.625" style="74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219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29" t="s">
        <v>2</v>
      </c>
      <c r="G4" s="130"/>
      <c r="H4" s="131"/>
      <c r="I4" s="132" t="s">
        <v>3</v>
      </c>
      <c r="J4" s="133" t="s">
        <v>4</v>
      </c>
      <c r="K4" s="129" t="s">
        <v>5</v>
      </c>
      <c r="L4" s="134"/>
      <c r="M4" s="17"/>
      <c r="N4" s="86" t="s">
        <v>6</v>
      </c>
      <c r="O4" s="108" t="s">
        <v>7</v>
      </c>
      <c r="P4" s="125" t="s">
        <v>6</v>
      </c>
      <c r="Q4" s="126"/>
      <c r="R4" s="18">
        <v>111897</v>
      </c>
      <c r="S4" s="19">
        <v>5</v>
      </c>
      <c r="T4" s="20">
        <v>111902</v>
      </c>
      <c r="U4" s="21">
        <v>378413</v>
      </c>
      <c r="V4" s="21">
        <v>2235</v>
      </c>
      <c r="W4" s="18">
        <v>2500</v>
      </c>
      <c r="X4" s="20">
        <v>492550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32"/>
      <c r="J5" s="133"/>
      <c r="K5" s="26" t="s">
        <v>11</v>
      </c>
      <c r="L5" s="29"/>
      <c r="M5" s="17"/>
      <c r="N5" s="87"/>
      <c r="O5" s="105"/>
      <c r="P5" s="96" t="s">
        <v>12</v>
      </c>
      <c r="Q5" s="75" t="s">
        <v>13</v>
      </c>
      <c r="R5" s="31">
        <v>63936</v>
      </c>
      <c r="S5" s="32">
        <v>5</v>
      </c>
      <c r="T5" s="33">
        <v>63941</v>
      </c>
      <c r="U5" s="34">
        <v>168496</v>
      </c>
      <c r="V5" s="34">
        <v>1134</v>
      </c>
      <c r="W5" s="31">
        <v>1070</v>
      </c>
      <c r="X5" s="33">
        <v>233571</v>
      </c>
    </row>
    <row r="6" spans="1:24" s="22" customFormat="1" ht="7.5" customHeight="1" x14ac:dyDescent="0.15">
      <c r="A6" s="13"/>
      <c r="B6" s="86" t="s">
        <v>14</v>
      </c>
      <c r="C6" s="89" t="s">
        <v>15</v>
      </c>
      <c r="D6" s="90"/>
      <c r="E6" s="91"/>
      <c r="F6" s="18">
        <v>88647</v>
      </c>
      <c r="G6" s="19">
        <v>9</v>
      </c>
      <c r="H6" s="20">
        <v>88656</v>
      </c>
      <c r="I6" s="21">
        <v>399560</v>
      </c>
      <c r="J6" s="21">
        <v>3646</v>
      </c>
      <c r="K6" s="18">
        <v>9886</v>
      </c>
      <c r="L6" s="20">
        <v>491862</v>
      </c>
      <c r="M6" s="17"/>
      <c r="N6" s="87"/>
      <c r="O6" s="105"/>
      <c r="P6" s="97"/>
      <c r="Q6" s="76" t="s">
        <v>16</v>
      </c>
      <c r="R6" s="31">
        <v>31359</v>
      </c>
      <c r="S6" s="32">
        <v>2</v>
      </c>
      <c r="T6" s="33">
        <v>31361</v>
      </c>
      <c r="U6" s="34">
        <v>77675</v>
      </c>
      <c r="V6" s="34">
        <v>375</v>
      </c>
      <c r="W6" s="31">
        <v>504</v>
      </c>
      <c r="X6" s="33">
        <v>109411</v>
      </c>
    </row>
    <row r="7" spans="1:24" s="22" customFormat="1" ht="7.5" customHeight="1" x14ac:dyDescent="0.15">
      <c r="A7" s="13"/>
      <c r="B7" s="87"/>
      <c r="C7" s="92" t="s">
        <v>17</v>
      </c>
      <c r="D7" s="93"/>
      <c r="E7" s="94"/>
      <c r="F7" s="31">
        <v>28125</v>
      </c>
      <c r="G7" s="32">
        <v>1</v>
      </c>
      <c r="H7" s="33">
        <v>28126</v>
      </c>
      <c r="I7" s="34">
        <v>96252</v>
      </c>
      <c r="J7" s="34">
        <v>518</v>
      </c>
      <c r="K7" s="31">
        <v>912</v>
      </c>
      <c r="L7" s="33">
        <v>124896</v>
      </c>
      <c r="M7" s="17"/>
      <c r="N7" s="87"/>
      <c r="O7" s="106"/>
      <c r="P7" s="98"/>
      <c r="Q7" s="76" t="s">
        <v>10</v>
      </c>
      <c r="R7" s="31">
        <v>95295</v>
      </c>
      <c r="S7" s="32">
        <v>7</v>
      </c>
      <c r="T7" s="33">
        <v>95302</v>
      </c>
      <c r="U7" s="34">
        <v>246171</v>
      </c>
      <c r="V7" s="34">
        <v>1509</v>
      </c>
      <c r="W7" s="31">
        <v>1574</v>
      </c>
      <c r="X7" s="33">
        <v>342982</v>
      </c>
    </row>
    <row r="8" spans="1:24" s="22" customFormat="1" ht="7.5" customHeight="1" x14ac:dyDescent="0.15">
      <c r="A8" s="13"/>
      <c r="B8" s="87"/>
      <c r="C8" s="92" t="s">
        <v>18</v>
      </c>
      <c r="D8" s="93"/>
      <c r="E8" s="94"/>
      <c r="F8" s="31">
        <v>41131</v>
      </c>
      <c r="G8" s="32">
        <v>4</v>
      </c>
      <c r="H8" s="33">
        <v>41135</v>
      </c>
      <c r="I8" s="34">
        <v>123248</v>
      </c>
      <c r="J8" s="34">
        <v>878</v>
      </c>
      <c r="K8" s="31">
        <v>1650</v>
      </c>
      <c r="L8" s="33">
        <v>165261</v>
      </c>
      <c r="M8" s="17"/>
      <c r="N8" s="87"/>
      <c r="O8" s="127" t="s">
        <v>19</v>
      </c>
      <c r="P8" s="99"/>
      <c r="Q8" s="100"/>
      <c r="R8" s="31">
        <v>83172</v>
      </c>
      <c r="S8" s="32">
        <v>9</v>
      </c>
      <c r="T8" s="33">
        <v>83181</v>
      </c>
      <c r="U8" s="34">
        <v>288343</v>
      </c>
      <c r="V8" s="34">
        <v>1273</v>
      </c>
      <c r="W8" s="31">
        <v>1943</v>
      </c>
      <c r="X8" s="33">
        <v>372797</v>
      </c>
    </row>
    <row r="9" spans="1:24" s="22" customFormat="1" ht="7.5" customHeight="1" x14ac:dyDescent="0.15">
      <c r="A9" s="13"/>
      <c r="B9" s="87"/>
      <c r="C9" s="104" t="s">
        <v>20</v>
      </c>
      <c r="D9" s="95" t="s">
        <v>21</v>
      </c>
      <c r="E9" s="94"/>
      <c r="F9" s="31">
        <v>21771</v>
      </c>
      <c r="G9" s="32">
        <v>2</v>
      </c>
      <c r="H9" s="33">
        <v>21773</v>
      </c>
      <c r="I9" s="34">
        <v>57271</v>
      </c>
      <c r="J9" s="34">
        <v>297</v>
      </c>
      <c r="K9" s="31">
        <v>553</v>
      </c>
      <c r="L9" s="33">
        <v>79341</v>
      </c>
      <c r="M9" s="17"/>
      <c r="N9" s="87"/>
      <c r="O9" s="79" t="s">
        <v>22</v>
      </c>
      <c r="P9" s="99" t="s">
        <v>23</v>
      </c>
      <c r="Q9" s="100"/>
      <c r="R9" s="31">
        <v>54730</v>
      </c>
      <c r="S9" s="32">
        <v>4</v>
      </c>
      <c r="T9" s="33">
        <v>54734</v>
      </c>
      <c r="U9" s="34">
        <v>151051</v>
      </c>
      <c r="V9" s="34">
        <v>800</v>
      </c>
      <c r="W9" s="31">
        <v>1062</v>
      </c>
      <c r="X9" s="33">
        <v>206585</v>
      </c>
    </row>
    <row r="10" spans="1:24" s="22" customFormat="1" ht="7.5" customHeight="1" x14ac:dyDescent="0.15">
      <c r="A10" s="13"/>
      <c r="B10" s="87"/>
      <c r="C10" s="105"/>
      <c r="D10" s="99" t="s">
        <v>24</v>
      </c>
      <c r="E10" s="100"/>
      <c r="F10" s="31">
        <v>6060</v>
      </c>
      <c r="G10" s="32">
        <v>1</v>
      </c>
      <c r="H10" s="33">
        <v>6061</v>
      </c>
      <c r="I10" s="34">
        <v>36658</v>
      </c>
      <c r="J10" s="34">
        <v>204</v>
      </c>
      <c r="K10" s="31">
        <v>350</v>
      </c>
      <c r="L10" s="33">
        <v>42923</v>
      </c>
      <c r="M10" s="17"/>
      <c r="N10" s="87"/>
      <c r="O10" s="79"/>
      <c r="P10" s="99" t="s">
        <v>25</v>
      </c>
      <c r="Q10" s="100"/>
      <c r="R10" s="31">
        <v>27487</v>
      </c>
      <c r="S10" s="32">
        <v>14</v>
      </c>
      <c r="T10" s="33">
        <v>27501</v>
      </c>
      <c r="U10" s="31">
        <v>125878</v>
      </c>
      <c r="V10" s="31">
        <v>794</v>
      </c>
      <c r="W10" s="31">
        <v>1378</v>
      </c>
      <c r="X10" s="33">
        <v>154173</v>
      </c>
    </row>
    <row r="11" spans="1:24" s="22" customFormat="1" ht="7.5" customHeight="1" x14ac:dyDescent="0.15">
      <c r="A11" s="13"/>
      <c r="B11" s="87"/>
      <c r="C11" s="106"/>
      <c r="D11" s="99" t="s">
        <v>10</v>
      </c>
      <c r="E11" s="100"/>
      <c r="F11" s="31">
        <v>27831</v>
      </c>
      <c r="G11" s="32">
        <v>3</v>
      </c>
      <c r="H11" s="33">
        <v>27834</v>
      </c>
      <c r="I11" s="34">
        <v>93929</v>
      </c>
      <c r="J11" s="34">
        <v>501</v>
      </c>
      <c r="K11" s="31">
        <v>903</v>
      </c>
      <c r="L11" s="33">
        <v>122264</v>
      </c>
      <c r="M11" s="17"/>
      <c r="N11" s="87"/>
      <c r="O11" s="79"/>
      <c r="P11" s="99" t="s">
        <v>10</v>
      </c>
      <c r="Q11" s="100"/>
      <c r="R11" s="31">
        <v>82217</v>
      </c>
      <c r="S11" s="32">
        <v>18</v>
      </c>
      <c r="T11" s="33">
        <v>82235</v>
      </c>
      <c r="U11" s="34">
        <v>276929</v>
      </c>
      <c r="V11" s="34">
        <v>1594</v>
      </c>
      <c r="W11" s="31">
        <v>2440</v>
      </c>
      <c r="X11" s="33">
        <v>360758</v>
      </c>
    </row>
    <row r="12" spans="1:24" s="22" customFormat="1" ht="7.5" customHeight="1" x14ac:dyDescent="0.15">
      <c r="A12" s="13"/>
      <c r="B12" s="87"/>
      <c r="C12" s="115" t="s">
        <v>26</v>
      </c>
      <c r="D12" s="95" t="s">
        <v>27</v>
      </c>
      <c r="E12" s="94"/>
      <c r="F12" s="31">
        <v>16133</v>
      </c>
      <c r="G12" s="32">
        <v>0</v>
      </c>
      <c r="H12" s="33">
        <v>16133</v>
      </c>
      <c r="I12" s="34">
        <v>58825</v>
      </c>
      <c r="J12" s="34">
        <v>303</v>
      </c>
      <c r="K12" s="31">
        <v>587</v>
      </c>
      <c r="L12" s="33">
        <v>75261</v>
      </c>
      <c r="M12" s="17"/>
      <c r="N12" s="87"/>
      <c r="O12" s="79" t="s">
        <v>28</v>
      </c>
      <c r="P12" s="99" t="s">
        <v>29</v>
      </c>
      <c r="Q12" s="100"/>
      <c r="R12" s="31">
        <v>150871</v>
      </c>
      <c r="S12" s="32">
        <v>30</v>
      </c>
      <c r="T12" s="33">
        <v>150901</v>
      </c>
      <c r="U12" s="34">
        <v>289420</v>
      </c>
      <c r="V12" s="34">
        <v>2102</v>
      </c>
      <c r="W12" s="31">
        <v>2474</v>
      </c>
      <c r="X12" s="33">
        <v>442423</v>
      </c>
    </row>
    <row r="13" spans="1:24" s="22" customFormat="1" ht="7.5" customHeight="1" x14ac:dyDescent="0.15">
      <c r="A13" s="13"/>
      <c r="B13" s="87"/>
      <c r="C13" s="135"/>
      <c r="D13" s="95" t="s">
        <v>30</v>
      </c>
      <c r="E13" s="94"/>
      <c r="F13" s="31">
        <v>5582</v>
      </c>
      <c r="G13" s="32">
        <v>0</v>
      </c>
      <c r="H13" s="33">
        <v>5582</v>
      </c>
      <c r="I13" s="34">
        <v>10336</v>
      </c>
      <c r="J13" s="34">
        <v>79</v>
      </c>
      <c r="K13" s="31">
        <v>133</v>
      </c>
      <c r="L13" s="33">
        <v>15997</v>
      </c>
      <c r="M13" s="17"/>
      <c r="N13" s="87"/>
      <c r="O13" s="79"/>
      <c r="P13" s="107" t="s">
        <v>31</v>
      </c>
      <c r="Q13" s="76" t="s">
        <v>32</v>
      </c>
      <c r="R13" s="36">
        <v>124857</v>
      </c>
      <c r="S13" s="37">
        <v>22</v>
      </c>
      <c r="T13" s="33">
        <v>124879</v>
      </c>
      <c r="U13" s="38">
        <v>240583</v>
      </c>
      <c r="V13" s="38">
        <v>1711</v>
      </c>
      <c r="W13" s="36">
        <v>2243</v>
      </c>
      <c r="X13" s="33">
        <v>367173</v>
      </c>
    </row>
    <row r="14" spans="1:24" s="22" customFormat="1" ht="7.5" customHeight="1" x14ac:dyDescent="0.15">
      <c r="A14" s="13"/>
      <c r="B14" s="87"/>
      <c r="C14" s="136"/>
      <c r="D14" s="99" t="s">
        <v>10</v>
      </c>
      <c r="E14" s="100"/>
      <c r="F14" s="31">
        <v>21715</v>
      </c>
      <c r="G14" s="32">
        <v>0</v>
      </c>
      <c r="H14" s="33">
        <v>21715</v>
      </c>
      <c r="I14" s="34">
        <v>69161</v>
      </c>
      <c r="J14" s="34">
        <v>382</v>
      </c>
      <c r="K14" s="31">
        <v>720</v>
      </c>
      <c r="L14" s="33">
        <v>91258</v>
      </c>
      <c r="M14" s="17"/>
      <c r="N14" s="87"/>
      <c r="O14" s="79"/>
      <c r="P14" s="124"/>
      <c r="Q14" s="76" t="s">
        <v>33</v>
      </c>
      <c r="R14" s="36">
        <v>25526</v>
      </c>
      <c r="S14" s="37">
        <v>6</v>
      </c>
      <c r="T14" s="33">
        <v>25532</v>
      </c>
      <c r="U14" s="38">
        <v>57668</v>
      </c>
      <c r="V14" s="38">
        <v>377</v>
      </c>
      <c r="W14" s="36">
        <v>514</v>
      </c>
      <c r="X14" s="33">
        <v>83577</v>
      </c>
    </row>
    <row r="15" spans="1:24" s="22" customFormat="1" ht="7.5" customHeight="1" x14ac:dyDescent="0.15">
      <c r="A15" s="13"/>
      <c r="B15" s="87"/>
      <c r="C15" s="92" t="s">
        <v>34</v>
      </c>
      <c r="D15" s="93"/>
      <c r="E15" s="94"/>
      <c r="F15" s="31">
        <v>26615</v>
      </c>
      <c r="G15" s="32">
        <v>2</v>
      </c>
      <c r="H15" s="33">
        <v>26617</v>
      </c>
      <c r="I15" s="34">
        <v>78537</v>
      </c>
      <c r="J15" s="34">
        <v>391</v>
      </c>
      <c r="K15" s="31">
        <v>850</v>
      </c>
      <c r="L15" s="33">
        <v>105545</v>
      </c>
      <c r="M15" s="17"/>
      <c r="N15" s="87"/>
      <c r="O15" s="79"/>
      <c r="P15" s="124"/>
      <c r="Q15" s="76" t="s">
        <v>10</v>
      </c>
      <c r="R15" s="31">
        <v>150383</v>
      </c>
      <c r="S15" s="32">
        <v>28</v>
      </c>
      <c r="T15" s="33">
        <v>150411</v>
      </c>
      <c r="U15" s="34">
        <v>298251</v>
      </c>
      <c r="V15" s="34">
        <v>2088</v>
      </c>
      <c r="W15" s="31">
        <v>2757</v>
      </c>
      <c r="X15" s="33">
        <v>450750</v>
      </c>
    </row>
    <row r="16" spans="1:24" s="22" customFormat="1" ht="7.5" customHeight="1" x14ac:dyDescent="0.15">
      <c r="A16" s="13"/>
      <c r="B16" s="87"/>
      <c r="C16" s="115" t="s">
        <v>35</v>
      </c>
      <c r="D16" s="95" t="s">
        <v>36</v>
      </c>
      <c r="E16" s="94"/>
      <c r="F16" s="31">
        <v>21790</v>
      </c>
      <c r="G16" s="32">
        <v>3</v>
      </c>
      <c r="H16" s="33">
        <v>21793</v>
      </c>
      <c r="I16" s="34">
        <v>59508</v>
      </c>
      <c r="J16" s="34">
        <v>375</v>
      </c>
      <c r="K16" s="31">
        <v>678</v>
      </c>
      <c r="L16" s="33">
        <v>81676</v>
      </c>
      <c r="M16" s="17"/>
      <c r="N16" s="88"/>
      <c r="O16" s="83" t="s">
        <v>37</v>
      </c>
      <c r="P16" s="84"/>
      <c r="Q16" s="85"/>
      <c r="R16" s="39">
        <v>673835</v>
      </c>
      <c r="S16" s="40">
        <v>97</v>
      </c>
      <c r="T16" s="41">
        <v>673932</v>
      </c>
      <c r="U16" s="39">
        <v>1777527</v>
      </c>
      <c r="V16" s="39">
        <v>10801</v>
      </c>
      <c r="W16" s="39">
        <v>13688</v>
      </c>
      <c r="X16" s="41">
        <v>2462260</v>
      </c>
    </row>
    <row r="17" spans="1:24" s="22" customFormat="1" ht="7.5" customHeight="1" x14ac:dyDescent="0.15">
      <c r="A17" s="13"/>
      <c r="B17" s="87"/>
      <c r="C17" s="135"/>
      <c r="D17" s="95" t="s">
        <v>30</v>
      </c>
      <c r="E17" s="94"/>
      <c r="F17" s="31">
        <v>2808</v>
      </c>
      <c r="G17" s="32">
        <v>0</v>
      </c>
      <c r="H17" s="33">
        <v>2808</v>
      </c>
      <c r="I17" s="34">
        <v>4404</v>
      </c>
      <c r="J17" s="34">
        <v>41</v>
      </c>
      <c r="K17" s="31">
        <v>56</v>
      </c>
      <c r="L17" s="33">
        <v>7253</v>
      </c>
      <c r="M17" s="17"/>
      <c r="N17" s="86" t="s">
        <v>38</v>
      </c>
      <c r="O17" s="89" t="s">
        <v>39</v>
      </c>
      <c r="P17" s="90"/>
      <c r="Q17" s="91"/>
      <c r="R17" s="31">
        <v>78199</v>
      </c>
      <c r="S17" s="32">
        <v>4</v>
      </c>
      <c r="T17" s="33">
        <v>78203</v>
      </c>
      <c r="U17" s="34">
        <v>209570</v>
      </c>
      <c r="V17" s="34">
        <v>1193</v>
      </c>
      <c r="W17" s="31">
        <v>1288</v>
      </c>
      <c r="X17" s="33">
        <v>288966</v>
      </c>
    </row>
    <row r="18" spans="1:24" s="22" customFormat="1" ht="7.5" customHeight="1" x14ac:dyDescent="0.15">
      <c r="A18" s="13"/>
      <c r="B18" s="87"/>
      <c r="C18" s="136"/>
      <c r="D18" s="99" t="s">
        <v>10</v>
      </c>
      <c r="E18" s="100"/>
      <c r="F18" s="31">
        <v>24598</v>
      </c>
      <c r="G18" s="32">
        <v>3</v>
      </c>
      <c r="H18" s="33">
        <v>24601</v>
      </c>
      <c r="I18" s="34">
        <v>63912</v>
      </c>
      <c r="J18" s="34">
        <v>416</v>
      </c>
      <c r="K18" s="31">
        <v>734</v>
      </c>
      <c r="L18" s="33">
        <v>88929</v>
      </c>
      <c r="M18" s="17"/>
      <c r="N18" s="87"/>
      <c r="O18" s="104" t="s">
        <v>40</v>
      </c>
      <c r="P18" s="95" t="s">
        <v>41</v>
      </c>
      <c r="Q18" s="94"/>
      <c r="R18" s="31">
        <v>147579</v>
      </c>
      <c r="S18" s="32">
        <v>28</v>
      </c>
      <c r="T18" s="33">
        <v>147607</v>
      </c>
      <c r="U18" s="34">
        <v>466520</v>
      </c>
      <c r="V18" s="34">
        <v>2557</v>
      </c>
      <c r="W18" s="31">
        <v>3489</v>
      </c>
      <c r="X18" s="33">
        <v>616684</v>
      </c>
    </row>
    <row r="19" spans="1:24" s="22" customFormat="1" ht="7.5" customHeight="1" x14ac:dyDescent="0.15">
      <c r="A19" s="13"/>
      <c r="B19" s="88"/>
      <c r="C19" s="83" t="s">
        <v>37</v>
      </c>
      <c r="D19" s="84"/>
      <c r="E19" s="85"/>
      <c r="F19" s="39">
        <v>258662</v>
      </c>
      <c r="G19" s="42">
        <v>22</v>
      </c>
      <c r="H19" s="41">
        <v>258684</v>
      </c>
      <c r="I19" s="43">
        <v>924599</v>
      </c>
      <c r="J19" s="43">
        <v>6732</v>
      </c>
      <c r="K19" s="39">
        <v>15655</v>
      </c>
      <c r="L19" s="41">
        <v>1190015</v>
      </c>
      <c r="M19" s="17"/>
      <c r="N19" s="87"/>
      <c r="O19" s="105"/>
      <c r="P19" s="95" t="s">
        <v>42</v>
      </c>
      <c r="Q19" s="94"/>
      <c r="R19" s="31">
        <v>22316</v>
      </c>
      <c r="S19" s="32">
        <v>6</v>
      </c>
      <c r="T19" s="33">
        <v>22322</v>
      </c>
      <c r="U19" s="34">
        <v>39398</v>
      </c>
      <c r="V19" s="34">
        <v>303</v>
      </c>
      <c r="W19" s="31">
        <v>287</v>
      </c>
      <c r="X19" s="33">
        <v>62023</v>
      </c>
    </row>
    <row r="20" spans="1:24" s="22" customFormat="1" ht="7.5" customHeight="1" x14ac:dyDescent="0.15">
      <c r="A20" s="13"/>
      <c r="B20" s="86" t="s">
        <v>43</v>
      </c>
      <c r="C20" s="108" t="s">
        <v>44</v>
      </c>
      <c r="D20" s="107" t="s">
        <v>45</v>
      </c>
      <c r="E20" s="76" t="s">
        <v>46</v>
      </c>
      <c r="F20" s="31">
        <v>65312</v>
      </c>
      <c r="G20" s="32">
        <v>3</v>
      </c>
      <c r="H20" s="33">
        <v>65315</v>
      </c>
      <c r="I20" s="34">
        <v>161356</v>
      </c>
      <c r="J20" s="34">
        <v>1246</v>
      </c>
      <c r="K20" s="31">
        <v>1175</v>
      </c>
      <c r="L20" s="33">
        <v>227917</v>
      </c>
      <c r="M20" s="17"/>
      <c r="N20" s="87"/>
      <c r="O20" s="106"/>
      <c r="P20" s="95" t="s">
        <v>10</v>
      </c>
      <c r="Q20" s="94"/>
      <c r="R20" s="31">
        <v>169895</v>
      </c>
      <c r="S20" s="32">
        <v>34</v>
      </c>
      <c r="T20" s="33">
        <v>169929</v>
      </c>
      <c r="U20" s="34">
        <v>505918</v>
      </c>
      <c r="V20" s="34">
        <v>2860</v>
      </c>
      <c r="W20" s="31">
        <v>3776</v>
      </c>
      <c r="X20" s="33">
        <v>678707</v>
      </c>
    </row>
    <row r="21" spans="1:24" s="22" customFormat="1" ht="7.5" customHeight="1" x14ac:dyDescent="0.15">
      <c r="A21" s="13"/>
      <c r="B21" s="87"/>
      <c r="C21" s="105"/>
      <c r="D21" s="124"/>
      <c r="E21" s="76" t="s">
        <v>47</v>
      </c>
      <c r="F21" s="31">
        <v>17099</v>
      </c>
      <c r="G21" s="32">
        <v>0</v>
      </c>
      <c r="H21" s="33">
        <v>17099</v>
      </c>
      <c r="I21" s="34">
        <v>44851</v>
      </c>
      <c r="J21" s="34">
        <v>316</v>
      </c>
      <c r="K21" s="31">
        <v>247</v>
      </c>
      <c r="L21" s="33">
        <v>62266</v>
      </c>
      <c r="M21" s="17"/>
      <c r="N21" s="87"/>
      <c r="O21" s="104" t="s">
        <v>48</v>
      </c>
      <c r="P21" s="95" t="s">
        <v>49</v>
      </c>
      <c r="Q21" s="94"/>
      <c r="R21" s="31">
        <v>74758</v>
      </c>
      <c r="S21" s="32">
        <v>14</v>
      </c>
      <c r="T21" s="33">
        <v>74772</v>
      </c>
      <c r="U21" s="34">
        <v>262994</v>
      </c>
      <c r="V21" s="34">
        <v>1280</v>
      </c>
      <c r="W21" s="31">
        <v>2145</v>
      </c>
      <c r="X21" s="33">
        <v>339046</v>
      </c>
    </row>
    <row r="22" spans="1:24" s="22" customFormat="1" ht="7.5" customHeight="1" x14ac:dyDescent="0.15">
      <c r="A22" s="13"/>
      <c r="B22" s="87"/>
      <c r="C22" s="105"/>
      <c r="D22" s="124"/>
      <c r="E22" s="76" t="s">
        <v>10</v>
      </c>
      <c r="F22" s="31">
        <v>82411</v>
      </c>
      <c r="G22" s="32">
        <v>3</v>
      </c>
      <c r="H22" s="33">
        <v>82414</v>
      </c>
      <c r="I22" s="34">
        <v>206207</v>
      </c>
      <c r="J22" s="34">
        <v>1562</v>
      </c>
      <c r="K22" s="31">
        <v>1422</v>
      </c>
      <c r="L22" s="33">
        <v>290183</v>
      </c>
      <c r="M22" s="17"/>
      <c r="N22" s="87"/>
      <c r="O22" s="105"/>
      <c r="P22" s="95" t="s">
        <v>50</v>
      </c>
      <c r="Q22" s="94"/>
      <c r="R22" s="36">
        <v>100613</v>
      </c>
      <c r="S22" s="37">
        <v>18</v>
      </c>
      <c r="T22" s="44">
        <v>100631</v>
      </c>
      <c r="U22" s="38">
        <v>357676</v>
      </c>
      <c r="V22" s="38">
        <v>1349</v>
      </c>
      <c r="W22" s="36">
        <v>2807</v>
      </c>
      <c r="X22" s="44">
        <v>459656</v>
      </c>
    </row>
    <row r="23" spans="1:24" s="22" customFormat="1" ht="7.5" customHeight="1" x14ac:dyDescent="0.15">
      <c r="A23" s="13"/>
      <c r="B23" s="87"/>
      <c r="C23" s="106"/>
      <c r="D23" s="95" t="s">
        <v>51</v>
      </c>
      <c r="E23" s="94"/>
      <c r="F23" s="31">
        <v>50784</v>
      </c>
      <c r="G23" s="32">
        <v>0</v>
      </c>
      <c r="H23" s="33">
        <v>50784</v>
      </c>
      <c r="I23" s="34">
        <v>118946</v>
      </c>
      <c r="J23" s="34">
        <v>855</v>
      </c>
      <c r="K23" s="31">
        <v>738</v>
      </c>
      <c r="L23" s="33">
        <v>170585</v>
      </c>
      <c r="M23" s="17"/>
      <c r="N23" s="87"/>
      <c r="O23" s="105"/>
      <c r="P23" s="96" t="s">
        <v>52</v>
      </c>
      <c r="Q23" s="76" t="s">
        <v>52</v>
      </c>
      <c r="R23" s="36">
        <v>17183</v>
      </c>
      <c r="S23" s="37">
        <v>1</v>
      </c>
      <c r="T23" s="44">
        <v>17184</v>
      </c>
      <c r="U23" s="38">
        <v>59371</v>
      </c>
      <c r="V23" s="38">
        <v>339</v>
      </c>
      <c r="W23" s="36">
        <v>674</v>
      </c>
      <c r="X23" s="44">
        <v>76894</v>
      </c>
    </row>
    <row r="24" spans="1:24" s="22" customFormat="1" ht="7.5" customHeight="1" x14ac:dyDescent="0.15">
      <c r="A24" s="13"/>
      <c r="B24" s="87"/>
      <c r="C24" s="79" t="s">
        <v>53</v>
      </c>
      <c r="D24" s="116" t="s">
        <v>54</v>
      </c>
      <c r="E24" s="117"/>
      <c r="F24" s="31">
        <v>77697</v>
      </c>
      <c r="G24" s="32">
        <v>8</v>
      </c>
      <c r="H24" s="33">
        <v>77705</v>
      </c>
      <c r="I24" s="34">
        <v>148626</v>
      </c>
      <c r="J24" s="34">
        <v>1023</v>
      </c>
      <c r="K24" s="31">
        <v>1114</v>
      </c>
      <c r="L24" s="33">
        <v>227354</v>
      </c>
      <c r="M24" s="17"/>
      <c r="N24" s="87"/>
      <c r="O24" s="105"/>
      <c r="P24" s="97"/>
      <c r="Q24" s="76" t="s">
        <v>55</v>
      </c>
      <c r="R24" s="36">
        <v>36752</v>
      </c>
      <c r="S24" s="37">
        <v>3</v>
      </c>
      <c r="T24" s="44">
        <v>36755</v>
      </c>
      <c r="U24" s="38">
        <v>91170</v>
      </c>
      <c r="V24" s="38">
        <v>578</v>
      </c>
      <c r="W24" s="36">
        <v>728</v>
      </c>
      <c r="X24" s="44">
        <v>128503</v>
      </c>
    </row>
    <row r="25" spans="1:24" s="22" customFormat="1" ht="7.5" customHeight="1" x14ac:dyDescent="0.15">
      <c r="A25" s="13"/>
      <c r="B25" s="87"/>
      <c r="C25" s="79"/>
      <c r="D25" s="95" t="s">
        <v>56</v>
      </c>
      <c r="E25" s="94"/>
      <c r="F25" s="31">
        <v>30303</v>
      </c>
      <c r="G25" s="32">
        <v>1</v>
      </c>
      <c r="H25" s="33">
        <v>30304</v>
      </c>
      <c r="I25" s="34">
        <v>96409</v>
      </c>
      <c r="J25" s="34">
        <v>594</v>
      </c>
      <c r="K25" s="31">
        <v>892</v>
      </c>
      <c r="L25" s="33">
        <v>127307</v>
      </c>
      <c r="M25" s="17"/>
      <c r="N25" s="87"/>
      <c r="O25" s="105"/>
      <c r="P25" s="97"/>
      <c r="Q25" s="76" t="s">
        <v>57</v>
      </c>
      <c r="R25" s="36">
        <v>41675</v>
      </c>
      <c r="S25" s="32">
        <v>9</v>
      </c>
      <c r="T25" s="33">
        <v>41684</v>
      </c>
      <c r="U25" s="34">
        <v>140623</v>
      </c>
      <c r="V25" s="34">
        <v>733</v>
      </c>
      <c r="W25" s="31">
        <v>1041</v>
      </c>
      <c r="X25" s="33">
        <v>183040</v>
      </c>
    </row>
    <row r="26" spans="1:24" s="22" customFormat="1" ht="7.5" customHeight="1" x14ac:dyDescent="0.15">
      <c r="A26" s="13"/>
      <c r="B26" s="87"/>
      <c r="C26" s="79"/>
      <c r="D26" s="95" t="s">
        <v>58</v>
      </c>
      <c r="E26" s="94"/>
      <c r="F26" s="31">
        <v>35058</v>
      </c>
      <c r="G26" s="32">
        <v>1</v>
      </c>
      <c r="H26" s="33">
        <v>35059</v>
      </c>
      <c r="I26" s="34">
        <v>72186</v>
      </c>
      <c r="J26" s="34">
        <v>375</v>
      </c>
      <c r="K26" s="31">
        <v>451</v>
      </c>
      <c r="L26" s="33">
        <v>107620</v>
      </c>
      <c r="M26" s="17"/>
      <c r="N26" s="87"/>
      <c r="O26" s="106"/>
      <c r="P26" s="98"/>
      <c r="Q26" s="76" t="s">
        <v>10</v>
      </c>
      <c r="R26" s="31">
        <v>95610</v>
      </c>
      <c r="S26" s="32">
        <v>13</v>
      </c>
      <c r="T26" s="44">
        <v>95623</v>
      </c>
      <c r="U26" s="34">
        <v>291164</v>
      </c>
      <c r="V26" s="34">
        <v>1650</v>
      </c>
      <c r="W26" s="31">
        <v>2443</v>
      </c>
      <c r="X26" s="44">
        <v>388437</v>
      </c>
    </row>
    <row r="27" spans="1:24" s="22" customFormat="1" ht="7.5" customHeight="1" x14ac:dyDescent="0.15">
      <c r="A27" s="13"/>
      <c r="B27" s="87"/>
      <c r="C27" s="79"/>
      <c r="D27" s="119" t="s">
        <v>10</v>
      </c>
      <c r="E27" s="120"/>
      <c r="F27" s="45">
        <v>143058</v>
      </c>
      <c r="G27" s="32">
        <v>10</v>
      </c>
      <c r="H27" s="33">
        <v>143068</v>
      </c>
      <c r="I27" s="34">
        <v>317221</v>
      </c>
      <c r="J27" s="34">
        <v>1992</v>
      </c>
      <c r="K27" s="31">
        <v>2457</v>
      </c>
      <c r="L27" s="33">
        <v>462281</v>
      </c>
      <c r="M27" s="17"/>
      <c r="N27" s="87"/>
      <c r="O27" s="104" t="s">
        <v>59</v>
      </c>
      <c r="P27" s="95" t="s">
        <v>60</v>
      </c>
      <c r="Q27" s="94"/>
      <c r="R27" s="31">
        <v>126297</v>
      </c>
      <c r="S27" s="32">
        <v>30</v>
      </c>
      <c r="T27" s="33">
        <v>126327</v>
      </c>
      <c r="U27" s="34">
        <v>488124</v>
      </c>
      <c r="V27" s="34">
        <v>3626</v>
      </c>
      <c r="W27" s="31">
        <v>8813</v>
      </c>
      <c r="X27" s="44">
        <v>618077</v>
      </c>
    </row>
    <row r="28" spans="1:24" s="22" customFormat="1" ht="7.5" customHeight="1" x14ac:dyDescent="0.15">
      <c r="A28" s="13"/>
      <c r="B28" s="87"/>
      <c r="C28" s="104" t="s">
        <v>61</v>
      </c>
      <c r="D28" s="95" t="s">
        <v>62</v>
      </c>
      <c r="E28" s="94"/>
      <c r="F28" s="31">
        <v>124122</v>
      </c>
      <c r="G28" s="32">
        <v>10</v>
      </c>
      <c r="H28" s="33">
        <v>124132</v>
      </c>
      <c r="I28" s="34">
        <v>322529</v>
      </c>
      <c r="J28" s="34">
        <v>2682</v>
      </c>
      <c r="K28" s="31">
        <v>2471</v>
      </c>
      <c r="L28" s="33">
        <v>449343</v>
      </c>
      <c r="M28" s="17"/>
      <c r="N28" s="87"/>
      <c r="O28" s="105"/>
      <c r="P28" s="95" t="s">
        <v>63</v>
      </c>
      <c r="Q28" s="94"/>
      <c r="R28" s="31">
        <v>64749</v>
      </c>
      <c r="S28" s="32">
        <v>10</v>
      </c>
      <c r="T28" s="33">
        <v>64759</v>
      </c>
      <c r="U28" s="34">
        <v>181988</v>
      </c>
      <c r="V28" s="34">
        <v>760</v>
      </c>
      <c r="W28" s="31">
        <v>1470</v>
      </c>
      <c r="X28" s="44">
        <v>247507</v>
      </c>
    </row>
    <row r="29" spans="1:24" s="22" customFormat="1" ht="7.5" customHeight="1" x14ac:dyDescent="0.15">
      <c r="A29" s="13"/>
      <c r="B29" s="87"/>
      <c r="C29" s="105"/>
      <c r="D29" s="95" t="s">
        <v>64</v>
      </c>
      <c r="E29" s="94"/>
      <c r="F29" s="31">
        <v>33158</v>
      </c>
      <c r="G29" s="32">
        <v>3</v>
      </c>
      <c r="H29" s="33">
        <v>33161</v>
      </c>
      <c r="I29" s="34">
        <v>150340</v>
      </c>
      <c r="J29" s="34">
        <v>953</v>
      </c>
      <c r="K29" s="31">
        <v>2901</v>
      </c>
      <c r="L29" s="33">
        <v>184454</v>
      </c>
      <c r="M29" s="17"/>
      <c r="N29" s="87"/>
      <c r="O29" s="105"/>
      <c r="P29" s="96" t="s">
        <v>65</v>
      </c>
      <c r="Q29" s="76" t="s">
        <v>65</v>
      </c>
      <c r="R29" s="31">
        <v>45311</v>
      </c>
      <c r="S29" s="32">
        <v>11</v>
      </c>
      <c r="T29" s="33">
        <v>45322</v>
      </c>
      <c r="U29" s="34">
        <v>161234</v>
      </c>
      <c r="V29" s="34">
        <v>866</v>
      </c>
      <c r="W29" s="31">
        <v>1709</v>
      </c>
      <c r="X29" s="44">
        <v>207422</v>
      </c>
    </row>
    <row r="30" spans="1:24" s="22" customFormat="1" ht="7.5" customHeight="1" x14ac:dyDescent="0.15">
      <c r="A30" s="13"/>
      <c r="B30" s="87"/>
      <c r="C30" s="106"/>
      <c r="D30" s="95" t="s">
        <v>10</v>
      </c>
      <c r="E30" s="94"/>
      <c r="F30" s="45">
        <v>157280</v>
      </c>
      <c r="G30" s="32">
        <v>13</v>
      </c>
      <c r="H30" s="33">
        <v>157293</v>
      </c>
      <c r="I30" s="31">
        <v>472869</v>
      </c>
      <c r="J30" s="31">
        <v>3635</v>
      </c>
      <c r="K30" s="31">
        <v>5372</v>
      </c>
      <c r="L30" s="33">
        <v>633797</v>
      </c>
      <c r="M30" s="17"/>
      <c r="N30" s="87"/>
      <c r="O30" s="105"/>
      <c r="P30" s="97"/>
      <c r="Q30" s="76" t="s">
        <v>66</v>
      </c>
      <c r="R30" s="31">
        <v>22702</v>
      </c>
      <c r="S30" s="32">
        <v>6</v>
      </c>
      <c r="T30" s="33">
        <v>22708</v>
      </c>
      <c r="U30" s="34">
        <v>88902</v>
      </c>
      <c r="V30" s="34">
        <v>359</v>
      </c>
      <c r="W30" s="31">
        <v>1006</v>
      </c>
      <c r="X30" s="44">
        <v>111969</v>
      </c>
    </row>
    <row r="31" spans="1:24" s="22" customFormat="1" ht="7.5" customHeight="1" x14ac:dyDescent="0.15">
      <c r="A31" s="13"/>
      <c r="B31" s="87"/>
      <c r="C31" s="92" t="s">
        <v>67</v>
      </c>
      <c r="D31" s="93"/>
      <c r="E31" s="94"/>
      <c r="F31" s="31">
        <v>120891</v>
      </c>
      <c r="G31" s="32">
        <v>6</v>
      </c>
      <c r="H31" s="33">
        <v>120897</v>
      </c>
      <c r="I31" s="34">
        <v>250401</v>
      </c>
      <c r="J31" s="34">
        <v>1946</v>
      </c>
      <c r="K31" s="31">
        <v>1900</v>
      </c>
      <c r="L31" s="33">
        <v>373244</v>
      </c>
      <c r="M31" s="17"/>
      <c r="N31" s="87"/>
      <c r="O31" s="105"/>
      <c r="P31" s="97"/>
      <c r="Q31" s="76" t="s">
        <v>68</v>
      </c>
      <c r="R31" s="45">
        <v>24818</v>
      </c>
      <c r="S31" s="32">
        <v>11</v>
      </c>
      <c r="T31" s="33">
        <v>24829</v>
      </c>
      <c r="U31" s="31">
        <v>81066</v>
      </c>
      <c r="V31" s="31">
        <v>446</v>
      </c>
      <c r="W31" s="31">
        <v>840</v>
      </c>
      <c r="X31" s="33">
        <v>106341</v>
      </c>
    </row>
    <row r="32" spans="1:24" s="22" customFormat="1" ht="7.5" customHeight="1" x14ac:dyDescent="0.15">
      <c r="A32" s="13"/>
      <c r="B32" s="87"/>
      <c r="C32" s="104" t="s">
        <v>69</v>
      </c>
      <c r="D32" s="95" t="s">
        <v>70</v>
      </c>
      <c r="E32" s="94"/>
      <c r="F32" s="31">
        <v>91448</v>
      </c>
      <c r="G32" s="32">
        <v>7</v>
      </c>
      <c r="H32" s="33">
        <v>91455</v>
      </c>
      <c r="I32" s="34">
        <v>211636</v>
      </c>
      <c r="J32" s="34">
        <v>1589</v>
      </c>
      <c r="K32" s="31">
        <v>1572</v>
      </c>
      <c r="L32" s="33">
        <v>304680</v>
      </c>
      <c r="M32" s="17"/>
      <c r="N32" s="87"/>
      <c r="O32" s="105"/>
      <c r="P32" s="98"/>
      <c r="Q32" s="76" t="s">
        <v>10</v>
      </c>
      <c r="R32" s="31">
        <v>92831</v>
      </c>
      <c r="S32" s="32">
        <v>28</v>
      </c>
      <c r="T32" s="33">
        <v>92859</v>
      </c>
      <c r="U32" s="34">
        <v>331202</v>
      </c>
      <c r="V32" s="34">
        <v>1671</v>
      </c>
      <c r="W32" s="31">
        <v>3555</v>
      </c>
      <c r="X32" s="44">
        <v>425732</v>
      </c>
    </row>
    <row r="33" spans="1:24" s="22" customFormat="1" ht="7.5" customHeight="1" x14ac:dyDescent="0.15">
      <c r="A33" s="46"/>
      <c r="B33" s="87"/>
      <c r="C33" s="106"/>
      <c r="D33" s="95" t="s">
        <v>71</v>
      </c>
      <c r="E33" s="94"/>
      <c r="F33" s="31">
        <v>32568</v>
      </c>
      <c r="G33" s="32">
        <v>2</v>
      </c>
      <c r="H33" s="33">
        <v>32570</v>
      </c>
      <c r="I33" s="34">
        <v>76384</v>
      </c>
      <c r="J33" s="34">
        <v>729</v>
      </c>
      <c r="K33" s="31">
        <v>399</v>
      </c>
      <c r="L33" s="33">
        <v>109683</v>
      </c>
      <c r="M33" s="17"/>
      <c r="N33" s="87"/>
      <c r="O33" s="105"/>
      <c r="P33" s="96" t="s">
        <v>72</v>
      </c>
      <c r="Q33" s="76" t="s">
        <v>73</v>
      </c>
      <c r="R33" s="31">
        <v>41109</v>
      </c>
      <c r="S33" s="32">
        <v>11</v>
      </c>
      <c r="T33" s="33">
        <v>41120</v>
      </c>
      <c r="U33" s="34">
        <v>183423</v>
      </c>
      <c r="V33" s="34">
        <v>1065</v>
      </c>
      <c r="W33" s="31">
        <v>2423</v>
      </c>
      <c r="X33" s="44">
        <v>225608</v>
      </c>
    </row>
    <row r="34" spans="1:24" s="22" customFormat="1" ht="7.5" customHeight="1" x14ac:dyDescent="0.15">
      <c r="A34" s="47"/>
      <c r="B34" s="87"/>
      <c r="C34" s="104" t="s">
        <v>74</v>
      </c>
      <c r="D34" s="96" t="s">
        <v>75</v>
      </c>
      <c r="E34" s="76" t="s">
        <v>75</v>
      </c>
      <c r="F34" s="31">
        <v>82671</v>
      </c>
      <c r="G34" s="32">
        <v>4</v>
      </c>
      <c r="H34" s="33">
        <v>82675</v>
      </c>
      <c r="I34" s="34">
        <v>191787</v>
      </c>
      <c r="J34" s="34">
        <v>1326</v>
      </c>
      <c r="K34" s="31">
        <v>1293</v>
      </c>
      <c r="L34" s="33">
        <v>275788</v>
      </c>
      <c r="M34" s="17"/>
      <c r="N34" s="87"/>
      <c r="O34" s="105"/>
      <c r="P34" s="97"/>
      <c r="Q34" s="76" t="s">
        <v>76</v>
      </c>
      <c r="R34" s="31">
        <v>13740</v>
      </c>
      <c r="S34" s="32">
        <v>6</v>
      </c>
      <c r="T34" s="33">
        <v>13746</v>
      </c>
      <c r="U34" s="34">
        <v>78661</v>
      </c>
      <c r="V34" s="34">
        <v>526</v>
      </c>
      <c r="W34" s="31">
        <v>993</v>
      </c>
      <c r="X34" s="44">
        <v>92933</v>
      </c>
    </row>
    <row r="35" spans="1:24" s="22" customFormat="1" ht="7.5" customHeight="1" x14ac:dyDescent="0.15">
      <c r="A35" s="47"/>
      <c r="B35" s="87"/>
      <c r="C35" s="105"/>
      <c r="D35" s="97"/>
      <c r="E35" s="76" t="s">
        <v>77</v>
      </c>
      <c r="F35" s="31">
        <v>34502</v>
      </c>
      <c r="G35" s="32">
        <v>2</v>
      </c>
      <c r="H35" s="33">
        <v>34504</v>
      </c>
      <c r="I35" s="34">
        <v>61900</v>
      </c>
      <c r="J35" s="34">
        <v>787</v>
      </c>
      <c r="K35" s="31">
        <v>547</v>
      </c>
      <c r="L35" s="33">
        <v>97191</v>
      </c>
      <c r="M35" s="17"/>
      <c r="N35" s="87"/>
      <c r="O35" s="105"/>
      <c r="P35" s="97"/>
      <c r="Q35" s="76" t="s">
        <v>78</v>
      </c>
      <c r="R35" s="31">
        <v>10430</v>
      </c>
      <c r="S35" s="32">
        <v>3</v>
      </c>
      <c r="T35" s="33">
        <v>10433</v>
      </c>
      <c r="U35" s="34">
        <v>53736</v>
      </c>
      <c r="V35" s="34">
        <v>266</v>
      </c>
      <c r="W35" s="31">
        <v>609</v>
      </c>
      <c r="X35" s="33">
        <v>64435</v>
      </c>
    </row>
    <row r="36" spans="1:24" s="22" customFormat="1" ht="7.5" customHeight="1" x14ac:dyDescent="0.15">
      <c r="A36" s="47"/>
      <c r="B36" s="87"/>
      <c r="C36" s="105"/>
      <c r="D36" s="97"/>
      <c r="E36" s="76" t="s">
        <v>79</v>
      </c>
      <c r="F36" s="31">
        <v>22307</v>
      </c>
      <c r="G36" s="32">
        <v>0</v>
      </c>
      <c r="H36" s="33">
        <v>22307</v>
      </c>
      <c r="I36" s="34">
        <v>72834</v>
      </c>
      <c r="J36" s="34">
        <v>508</v>
      </c>
      <c r="K36" s="31">
        <v>778</v>
      </c>
      <c r="L36" s="33">
        <v>95649</v>
      </c>
      <c r="M36" s="17"/>
      <c r="N36" s="87"/>
      <c r="O36" s="106"/>
      <c r="P36" s="98"/>
      <c r="Q36" s="76" t="s">
        <v>10</v>
      </c>
      <c r="R36" s="31">
        <v>65279</v>
      </c>
      <c r="S36" s="32">
        <v>20</v>
      </c>
      <c r="T36" s="33">
        <v>65299</v>
      </c>
      <c r="U36" s="34">
        <v>315820</v>
      </c>
      <c r="V36" s="34">
        <v>1857</v>
      </c>
      <c r="W36" s="31">
        <v>4025</v>
      </c>
      <c r="X36" s="44">
        <v>382976</v>
      </c>
    </row>
    <row r="37" spans="1:24" s="22" customFormat="1" ht="7.5" customHeight="1" x14ac:dyDescent="0.15">
      <c r="A37" s="47"/>
      <c r="B37" s="87"/>
      <c r="C37" s="105"/>
      <c r="D37" s="97"/>
      <c r="E37" s="76" t="s">
        <v>80</v>
      </c>
      <c r="F37" s="45">
        <v>11922</v>
      </c>
      <c r="G37" s="32">
        <v>0</v>
      </c>
      <c r="H37" s="33">
        <v>11922</v>
      </c>
      <c r="I37" s="45">
        <v>27025</v>
      </c>
      <c r="J37" s="45">
        <v>217</v>
      </c>
      <c r="K37" s="31">
        <v>211</v>
      </c>
      <c r="L37" s="33">
        <v>39164</v>
      </c>
      <c r="M37" s="17"/>
      <c r="N37" s="87"/>
      <c r="O37" s="104" t="s">
        <v>81</v>
      </c>
      <c r="P37" s="95" t="s">
        <v>82</v>
      </c>
      <c r="Q37" s="94"/>
      <c r="R37" s="31">
        <v>100893</v>
      </c>
      <c r="S37" s="32">
        <v>10</v>
      </c>
      <c r="T37" s="33">
        <v>100903</v>
      </c>
      <c r="U37" s="34">
        <v>265439</v>
      </c>
      <c r="V37" s="34">
        <v>2079</v>
      </c>
      <c r="W37" s="31">
        <v>2015</v>
      </c>
      <c r="X37" s="44">
        <v>368421</v>
      </c>
    </row>
    <row r="38" spans="1:24" s="22" customFormat="1" ht="7.5" customHeight="1" x14ac:dyDescent="0.15">
      <c r="A38" s="47"/>
      <c r="B38" s="87"/>
      <c r="C38" s="105"/>
      <c r="D38" s="98"/>
      <c r="E38" s="76" t="s">
        <v>10</v>
      </c>
      <c r="F38" s="45">
        <v>151402</v>
      </c>
      <c r="G38" s="32">
        <v>6</v>
      </c>
      <c r="H38" s="33">
        <v>151408</v>
      </c>
      <c r="I38" s="31">
        <v>353546</v>
      </c>
      <c r="J38" s="31">
        <v>2838</v>
      </c>
      <c r="K38" s="31">
        <v>2829</v>
      </c>
      <c r="L38" s="33">
        <v>507792</v>
      </c>
      <c r="M38" s="17"/>
      <c r="N38" s="87"/>
      <c r="O38" s="105"/>
      <c r="P38" s="95" t="s">
        <v>83</v>
      </c>
      <c r="Q38" s="94"/>
      <c r="R38" s="31">
        <v>22895</v>
      </c>
      <c r="S38" s="32">
        <v>7</v>
      </c>
      <c r="T38" s="33">
        <v>22902</v>
      </c>
      <c r="U38" s="34">
        <v>69765</v>
      </c>
      <c r="V38" s="34">
        <v>376</v>
      </c>
      <c r="W38" s="31">
        <v>566</v>
      </c>
      <c r="X38" s="44">
        <v>93043</v>
      </c>
    </row>
    <row r="39" spans="1:24" s="22" customFormat="1" ht="7.5" customHeight="1" x14ac:dyDescent="0.15">
      <c r="A39" s="47"/>
      <c r="B39" s="87"/>
      <c r="C39" s="106"/>
      <c r="D39" s="95" t="s">
        <v>220</v>
      </c>
      <c r="E39" s="94"/>
      <c r="F39" s="31">
        <v>45778</v>
      </c>
      <c r="G39" s="32">
        <v>1</v>
      </c>
      <c r="H39" s="33">
        <v>45779</v>
      </c>
      <c r="I39" s="34">
        <v>110512</v>
      </c>
      <c r="J39" s="34">
        <v>675</v>
      </c>
      <c r="K39" s="31">
        <v>793</v>
      </c>
      <c r="L39" s="33">
        <v>156966</v>
      </c>
      <c r="M39" s="17"/>
      <c r="N39" s="87"/>
      <c r="O39" s="105"/>
      <c r="P39" s="95" t="s">
        <v>85</v>
      </c>
      <c r="Q39" s="94"/>
      <c r="R39" s="31">
        <v>28703</v>
      </c>
      <c r="S39" s="32">
        <v>2</v>
      </c>
      <c r="T39" s="33">
        <v>28705</v>
      </c>
      <c r="U39" s="34">
        <v>71402</v>
      </c>
      <c r="V39" s="34">
        <v>612</v>
      </c>
      <c r="W39" s="31">
        <v>384</v>
      </c>
      <c r="X39" s="44">
        <v>100719</v>
      </c>
    </row>
    <row r="40" spans="1:24" s="22" customFormat="1" ht="7.5" customHeight="1" x14ac:dyDescent="0.15">
      <c r="A40" s="47"/>
      <c r="B40" s="88"/>
      <c r="C40" s="83" t="s">
        <v>37</v>
      </c>
      <c r="D40" s="84"/>
      <c r="E40" s="85"/>
      <c r="F40" s="48">
        <v>875620</v>
      </c>
      <c r="G40" s="42">
        <v>48</v>
      </c>
      <c r="H40" s="41">
        <v>875668</v>
      </c>
      <c r="I40" s="39">
        <v>2117722</v>
      </c>
      <c r="J40" s="39">
        <v>15821</v>
      </c>
      <c r="K40" s="39">
        <v>17482</v>
      </c>
      <c r="L40" s="49">
        <v>3009211</v>
      </c>
      <c r="M40" s="17"/>
      <c r="N40" s="87"/>
      <c r="O40" s="105"/>
      <c r="P40" s="95" t="s">
        <v>86</v>
      </c>
      <c r="Q40" s="94"/>
      <c r="R40" s="36">
        <v>22426</v>
      </c>
      <c r="S40" s="37">
        <v>12</v>
      </c>
      <c r="T40" s="33">
        <v>22438</v>
      </c>
      <c r="U40" s="38">
        <v>72853</v>
      </c>
      <c r="V40" s="38">
        <v>585</v>
      </c>
      <c r="W40" s="36">
        <v>783</v>
      </c>
      <c r="X40" s="44">
        <v>95876</v>
      </c>
    </row>
    <row r="41" spans="1:24" s="22" customFormat="1" ht="7.5" customHeight="1" x14ac:dyDescent="0.15">
      <c r="A41" s="47"/>
      <c r="B41" s="121" t="s">
        <v>87</v>
      </c>
      <c r="C41" s="108" t="s">
        <v>88</v>
      </c>
      <c r="D41" s="109" t="s">
        <v>89</v>
      </c>
      <c r="E41" s="91"/>
      <c r="F41" s="31">
        <v>132621</v>
      </c>
      <c r="G41" s="32">
        <v>10</v>
      </c>
      <c r="H41" s="33">
        <v>132631</v>
      </c>
      <c r="I41" s="34">
        <v>328911</v>
      </c>
      <c r="J41" s="34">
        <v>1761</v>
      </c>
      <c r="K41" s="31">
        <v>2433</v>
      </c>
      <c r="L41" s="33">
        <v>463303</v>
      </c>
      <c r="M41" s="17"/>
      <c r="N41" s="87"/>
      <c r="O41" s="106"/>
      <c r="P41" s="95" t="s">
        <v>10</v>
      </c>
      <c r="Q41" s="94"/>
      <c r="R41" s="31">
        <v>174917</v>
      </c>
      <c r="S41" s="32">
        <v>31</v>
      </c>
      <c r="T41" s="33">
        <v>174948</v>
      </c>
      <c r="U41" s="34">
        <v>479459</v>
      </c>
      <c r="V41" s="34">
        <v>3652</v>
      </c>
      <c r="W41" s="31">
        <v>3748</v>
      </c>
      <c r="X41" s="33">
        <v>658059</v>
      </c>
    </row>
    <row r="42" spans="1:24" s="22" customFormat="1" ht="7.5" customHeight="1" x14ac:dyDescent="0.15">
      <c r="A42" s="47"/>
      <c r="B42" s="122"/>
      <c r="C42" s="105"/>
      <c r="D42" s="96" t="s">
        <v>90</v>
      </c>
      <c r="E42" s="76" t="s">
        <v>91</v>
      </c>
      <c r="F42" s="31">
        <v>52425</v>
      </c>
      <c r="G42" s="32">
        <v>5</v>
      </c>
      <c r="H42" s="33">
        <v>52430</v>
      </c>
      <c r="I42" s="34">
        <v>147417</v>
      </c>
      <c r="J42" s="34">
        <v>798</v>
      </c>
      <c r="K42" s="31">
        <v>1423</v>
      </c>
      <c r="L42" s="33">
        <v>200645</v>
      </c>
      <c r="M42" s="17"/>
      <c r="N42" s="88"/>
      <c r="O42" s="83" t="s">
        <v>37</v>
      </c>
      <c r="P42" s="84"/>
      <c r="Q42" s="85"/>
      <c r="R42" s="39">
        <v>1043148</v>
      </c>
      <c r="S42" s="40">
        <v>202</v>
      </c>
      <c r="T42" s="41">
        <v>1043350</v>
      </c>
      <c r="U42" s="39">
        <v>3423915</v>
      </c>
      <c r="V42" s="39">
        <v>19898</v>
      </c>
      <c r="W42" s="39">
        <v>34070</v>
      </c>
      <c r="X42" s="41">
        <v>4487163</v>
      </c>
    </row>
    <row r="43" spans="1:24" s="22" customFormat="1" ht="7.5" customHeight="1" x14ac:dyDescent="0.15">
      <c r="A43" s="47"/>
      <c r="B43" s="122"/>
      <c r="C43" s="105"/>
      <c r="D43" s="97"/>
      <c r="E43" s="76" t="s">
        <v>208</v>
      </c>
      <c r="F43" s="31">
        <v>82703</v>
      </c>
      <c r="G43" s="32">
        <v>7</v>
      </c>
      <c r="H43" s="33">
        <v>82710</v>
      </c>
      <c r="I43" s="34">
        <v>207094</v>
      </c>
      <c r="J43" s="34">
        <v>915</v>
      </c>
      <c r="K43" s="31">
        <v>1843</v>
      </c>
      <c r="L43" s="33">
        <v>290719</v>
      </c>
      <c r="M43" s="17"/>
      <c r="N43" s="86" t="s">
        <v>93</v>
      </c>
      <c r="O43" s="89" t="s">
        <v>94</v>
      </c>
      <c r="P43" s="90"/>
      <c r="Q43" s="91"/>
      <c r="R43" s="31">
        <v>113801</v>
      </c>
      <c r="S43" s="32">
        <v>16</v>
      </c>
      <c r="T43" s="33">
        <v>113817</v>
      </c>
      <c r="U43" s="34">
        <v>351979</v>
      </c>
      <c r="V43" s="34">
        <v>2351</v>
      </c>
      <c r="W43" s="31">
        <v>3063</v>
      </c>
      <c r="X43" s="33">
        <v>468147</v>
      </c>
    </row>
    <row r="44" spans="1:24" s="22" customFormat="1" ht="7.5" customHeight="1" x14ac:dyDescent="0.15">
      <c r="A44" s="47"/>
      <c r="B44" s="122"/>
      <c r="C44" s="106"/>
      <c r="D44" s="98"/>
      <c r="E44" s="76" t="s">
        <v>10</v>
      </c>
      <c r="F44" s="45">
        <v>135128</v>
      </c>
      <c r="G44" s="32">
        <v>12</v>
      </c>
      <c r="H44" s="33">
        <v>135140</v>
      </c>
      <c r="I44" s="31">
        <v>354511</v>
      </c>
      <c r="J44" s="31">
        <v>1713</v>
      </c>
      <c r="K44" s="31">
        <v>3266</v>
      </c>
      <c r="L44" s="33">
        <v>491364</v>
      </c>
      <c r="M44" s="17"/>
      <c r="N44" s="87"/>
      <c r="O44" s="92" t="s">
        <v>95</v>
      </c>
      <c r="P44" s="93"/>
      <c r="Q44" s="94"/>
      <c r="R44" s="31">
        <v>145113</v>
      </c>
      <c r="S44" s="32">
        <v>26</v>
      </c>
      <c r="T44" s="33">
        <v>145139</v>
      </c>
      <c r="U44" s="34">
        <v>369901</v>
      </c>
      <c r="V44" s="34">
        <v>3582</v>
      </c>
      <c r="W44" s="31">
        <v>6949</v>
      </c>
      <c r="X44" s="33">
        <v>518622</v>
      </c>
    </row>
    <row r="45" spans="1:24" s="22" customFormat="1" ht="7.5" customHeight="1" x14ac:dyDescent="0.15">
      <c r="A45" s="47"/>
      <c r="B45" s="122"/>
      <c r="C45" s="79" t="s">
        <v>96</v>
      </c>
      <c r="D45" s="107" t="s">
        <v>96</v>
      </c>
      <c r="E45" s="76" t="s">
        <v>97</v>
      </c>
      <c r="F45" s="31">
        <v>91820</v>
      </c>
      <c r="G45" s="32">
        <v>17</v>
      </c>
      <c r="H45" s="33">
        <v>91837</v>
      </c>
      <c r="I45" s="34">
        <v>250849</v>
      </c>
      <c r="J45" s="34">
        <v>1423</v>
      </c>
      <c r="K45" s="31">
        <v>2251</v>
      </c>
      <c r="L45" s="33">
        <v>344109</v>
      </c>
      <c r="M45" s="17"/>
      <c r="N45" s="87"/>
      <c r="O45" s="104" t="s">
        <v>98</v>
      </c>
      <c r="P45" s="95" t="s">
        <v>221</v>
      </c>
      <c r="Q45" s="94"/>
      <c r="R45" s="50">
        <v>84360</v>
      </c>
      <c r="S45" s="51">
        <v>16</v>
      </c>
      <c r="T45" s="52">
        <v>84376</v>
      </c>
      <c r="U45" s="53">
        <v>133859</v>
      </c>
      <c r="V45" s="53">
        <v>3217</v>
      </c>
      <c r="W45" s="50">
        <v>9354</v>
      </c>
      <c r="X45" s="52">
        <v>221452</v>
      </c>
    </row>
    <row r="46" spans="1:24" s="22" customFormat="1" ht="7.5" customHeight="1" x14ac:dyDescent="0.15">
      <c r="A46" s="47"/>
      <c r="B46" s="122"/>
      <c r="C46" s="79"/>
      <c r="D46" s="107"/>
      <c r="E46" s="76" t="s">
        <v>100</v>
      </c>
      <c r="F46" s="31">
        <v>24511</v>
      </c>
      <c r="G46" s="32">
        <v>4</v>
      </c>
      <c r="H46" s="33">
        <v>24515</v>
      </c>
      <c r="I46" s="34">
        <v>57795</v>
      </c>
      <c r="J46" s="34">
        <v>315</v>
      </c>
      <c r="K46" s="31">
        <v>311</v>
      </c>
      <c r="L46" s="33">
        <v>82625</v>
      </c>
      <c r="M46" s="17"/>
      <c r="N46" s="87"/>
      <c r="O46" s="105"/>
      <c r="P46" s="95" t="s">
        <v>101</v>
      </c>
      <c r="Q46" s="94"/>
      <c r="R46" s="31">
        <v>128445</v>
      </c>
      <c r="S46" s="32">
        <v>22</v>
      </c>
      <c r="T46" s="33">
        <v>128467</v>
      </c>
      <c r="U46" s="34">
        <v>329344</v>
      </c>
      <c r="V46" s="34">
        <v>3992</v>
      </c>
      <c r="W46" s="31">
        <v>12509</v>
      </c>
      <c r="X46" s="33">
        <v>461803</v>
      </c>
    </row>
    <row r="47" spans="1:24" s="22" customFormat="1" ht="7.5" customHeight="1" x14ac:dyDescent="0.15">
      <c r="A47" s="47"/>
      <c r="B47" s="122"/>
      <c r="C47" s="79"/>
      <c r="D47" s="107"/>
      <c r="E47" s="76" t="s">
        <v>10</v>
      </c>
      <c r="F47" s="45">
        <v>116331</v>
      </c>
      <c r="G47" s="32">
        <v>21</v>
      </c>
      <c r="H47" s="33">
        <v>116352</v>
      </c>
      <c r="I47" s="31">
        <v>308644</v>
      </c>
      <c r="J47" s="31">
        <v>1738</v>
      </c>
      <c r="K47" s="31">
        <v>2562</v>
      </c>
      <c r="L47" s="33">
        <v>426734</v>
      </c>
      <c r="M47" s="17"/>
      <c r="N47" s="87"/>
      <c r="O47" s="105"/>
      <c r="P47" s="96" t="s">
        <v>102</v>
      </c>
      <c r="Q47" s="76" t="s">
        <v>103</v>
      </c>
      <c r="R47" s="31">
        <v>83917</v>
      </c>
      <c r="S47" s="32">
        <v>19</v>
      </c>
      <c r="T47" s="33">
        <v>83936</v>
      </c>
      <c r="U47" s="34">
        <v>279515</v>
      </c>
      <c r="V47" s="34">
        <v>2296</v>
      </c>
      <c r="W47" s="31">
        <v>3987</v>
      </c>
      <c r="X47" s="33">
        <v>365747</v>
      </c>
    </row>
    <row r="48" spans="1:24" s="22" customFormat="1" ht="7.5" customHeight="1" x14ac:dyDescent="0.15">
      <c r="A48" s="47"/>
      <c r="B48" s="122"/>
      <c r="C48" s="79"/>
      <c r="D48" s="99" t="s">
        <v>210</v>
      </c>
      <c r="E48" s="100"/>
      <c r="F48" s="31">
        <v>44077</v>
      </c>
      <c r="G48" s="32">
        <v>1</v>
      </c>
      <c r="H48" s="33">
        <v>44078</v>
      </c>
      <c r="I48" s="34">
        <v>152283</v>
      </c>
      <c r="J48" s="34">
        <v>773</v>
      </c>
      <c r="K48" s="31">
        <v>1199</v>
      </c>
      <c r="L48" s="33">
        <v>197134</v>
      </c>
      <c r="M48" s="17"/>
      <c r="N48" s="87"/>
      <c r="O48" s="105"/>
      <c r="P48" s="97"/>
      <c r="Q48" s="76" t="s">
        <v>105</v>
      </c>
      <c r="R48" s="31">
        <v>36575</v>
      </c>
      <c r="S48" s="32">
        <v>8</v>
      </c>
      <c r="T48" s="33">
        <v>36583</v>
      </c>
      <c r="U48" s="34">
        <v>107488</v>
      </c>
      <c r="V48" s="34">
        <v>999</v>
      </c>
      <c r="W48" s="31">
        <v>2327</v>
      </c>
      <c r="X48" s="33">
        <v>145070</v>
      </c>
    </row>
    <row r="49" spans="1:24" s="22" customFormat="1" ht="7.5" customHeight="1" x14ac:dyDescent="0.15">
      <c r="A49" s="47"/>
      <c r="B49" s="122"/>
      <c r="C49" s="79" t="s">
        <v>106</v>
      </c>
      <c r="D49" s="116" t="s">
        <v>107</v>
      </c>
      <c r="E49" s="117"/>
      <c r="F49" s="31">
        <v>124833</v>
      </c>
      <c r="G49" s="32">
        <v>15</v>
      </c>
      <c r="H49" s="33">
        <v>124848</v>
      </c>
      <c r="I49" s="34">
        <v>331593</v>
      </c>
      <c r="J49" s="34">
        <v>2000</v>
      </c>
      <c r="K49" s="31">
        <v>2254</v>
      </c>
      <c r="L49" s="33">
        <v>458441</v>
      </c>
      <c r="M49" s="17"/>
      <c r="N49" s="87"/>
      <c r="O49" s="106"/>
      <c r="P49" s="98"/>
      <c r="Q49" s="76" t="s">
        <v>10</v>
      </c>
      <c r="R49" s="31">
        <v>120492</v>
      </c>
      <c r="S49" s="32">
        <v>27</v>
      </c>
      <c r="T49" s="33">
        <v>120519</v>
      </c>
      <c r="U49" s="34">
        <v>387003</v>
      </c>
      <c r="V49" s="34">
        <v>3295</v>
      </c>
      <c r="W49" s="31">
        <v>6314</v>
      </c>
      <c r="X49" s="33">
        <v>510817</v>
      </c>
    </row>
    <row r="50" spans="1:24" s="22" customFormat="1" ht="7.5" customHeight="1" x14ac:dyDescent="0.15">
      <c r="A50" s="47"/>
      <c r="B50" s="122"/>
      <c r="C50" s="79"/>
      <c r="D50" s="95" t="s">
        <v>108</v>
      </c>
      <c r="E50" s="94"/>
      <c r="F50" s="31">
        <v>34851</v>
      </c>
      <c r="G50" s="32">
        <v>8</v>
      </c>
      <c r="H50" s="33">
        <v>34859</v>
      </c>
      <c r="I50" s="34">
        <v>100767</v>
      </c>
      <c r="J50" s="34">
        <v>625</v>
      </c>
      <c r="K50" s="31">
        <v>858</v>
      </c>
      <c r="L50" s="33">
        <v>136251</v>
      </c>
      <c r="M50" s="17"/>
      <c r="N50" s="87"/>
      <c r="O50" s="118" t="s">
        <v>109</v>
      </c>
      <c r="P50" s="95" t="s">
        <v>110</v>
      </c>
      <c r="Q50" s="94"/>
      <c r="R50" s="31">
        <v>75270</v>
      </c>
      <c r="S50" s="32">
        <v>13</v>
      </c>
      <c r="T50" s="33">
        <v>75283</v>
      </c>
      <c r="U50" s="34">
        <v>227907</v>
      </c>
      <c r="V50" s="34">
        <v>1990</v>
      </c>
      <c r="W50" s="31">
        <v>2599</v>
      </c>
      <c r="X50" s="33">
        <v>305180</v>
      </c>
    </row>
    <row r="51" spans="1:24" s="22" customFormat="1" ht="7.5" customHeight="1" x14ac:dyDescent="0.15">
      <c r="A51" s="47"/>
      <c r="B51" s="122"/>
      <c r="C51" s="79"/>
      <c r="D51" s="95" t="s">
        <v>111</v>
      </c>
      <c r="E51" s="94"/>
      <c r="F51" s="45">
        <v>27808</v>
      </c>
      <c r="G51" s="32">
        <v>2</v>
      </c>
      <c r="H51" s="33">
        <v>27810</v>
      </c>
      <c r="I51" s="45">
        <v>86494</v>
      </c>
      <c r="J51" s="45">
        <v>626</v>
      </c>
      <c r="K51" s="31">
        <v>768</v>
      </c>
      <c r="L51" s="33">
        <v>114930</v>
      </c>
      <c r="M51" s="17"/>
      <c r="N51" s="87"/>
      <c r="O51" s="97"/>
      <c r="P51" s="95" t="s">
        <v>112</v>
      </c>
      <c r="Q51" s="94"/>
      <c r="R51" s="31">
        <v>10966</v>
      </c>
      <c r="S51" s="32">
        <v>3</v>
      </c>
      <c r="T51" s="33">
        <v>10969</v>
      </c>
      <c r="U51" s="34">
        <v>39337</v>
      </c>
      <c r="V51" s="34">
        <v>221</v>
      </c>
      <c r="W51" s="31">
        <v>416</v>
      </c>
      <c r="X51" s="33">
        <v>50527</v>
      </c>
    </row>
    <row r="52" spans="1:24" s="22" customFormat="1" ht="7.5" customHeight="1" x14ac:dyDescent="0.15">
      <c r="A52" s="47"/>
      <c r="B52" s="122"/>
      <c r="C52" s="79"/>
      <c r="D52" s="119" t="s">
        <v>10</v>
      </c>
      <c r="E52" s="120"/>
      <c r="F52" s="45">
        <v>187492</v>
      </c>
      <c r="G52" s="32">
        <v>25</v>
      </c>
      <c r="H52" s="33">
        <v>187517</v>
      </c>
      <c r="I52" s="45">
        <v>518854</v>
      </c>
      <c r="J52" s="45">
        <v>3251</v>
      </c>
      <c r="K52" s="45">
        <v>3880</v>
      </c>
      <c r="L52" s="33">
        <v>709622</v>
      </c>
      <c r="M52" s="17"/>
      <c r="N52" s="87"/>
      <c r="O52" s="98"/>
      <c r="P52" s="95" t="s">
        <v>10</v>
      </c>
      <c r="Q52" s="94"/>
      <c r="R52" s="31">
        <v>86236</v>
      </c>
      <c r="S52" s="32">
        <v>16</v>
      </c>
      <c r="T52" s="33">
        <v>86252</v>
      </c>
      <c r="U52" s="34">
        <v>267244</v>
      </c>
      <c r="V52" s="34">
        <v>2211</v>
      </c>
      <c r="W52" s="31">
        <v>3015</v>
      </c>
      <c r="X52" s="33">
        <v>355707</v>
      </c>
    </row>
    <row r="53" spans="1:24" s="22" customFormat="1" ht="7.5" customHeight="1" x14ac:dyDescent="0.15">
      <c r="A53" s="47"/>
      <c r="B53" s="122"/>
      <c r="C53" s="104" t="s">
        <v>113</v>
      </c>
      <c r="D53" s="107" t="s">
        <v>114</v>
      </c>
      <c r="E53" s="76" t="s">
        <v>115</v>
      </c>
      <c r="F53" s="31">
        <v>61540</v>
      </c>
      <c r="G53" s="32">
        <v>11</v>
      </c>
      <c r="H53" s="33">
        <v>61551</v>
      </c>
      <c r="I53" s="34">
        <v>219843</v>
      </c>
      <c r="J53" s="34">
        <v>1722</v>
      </c>
      <c r="K53" s="31">
        <v>6057</v>
      </c>
      <c r="L53" s="33">
        <v>283116</v>
      </c>
      <c r="M53" s="17"/>
      <c r="N53" s="87"/>
      <c r="O53" s="92" t="s">
        <v>116</v>
      </c>
      <c r="P53" s="93"/>
      <c r="Q53" s="94"/>
      <c r="R53" s="31">
        <v>117650</v>
      </c>
      <c r="S53" s="32">
        <v>19</v>
      </c>
      <c r="T53" s="33">
        <v>117669</v>
      </c>
      <c r="U53" s="34">
        <v>275658</v>
      </c>
      <c r="V53" s="34">
        <v>2560</v>
      </c>
      <c r="W53" s="31">
        <v>1976</v>
      </c>
      <c r="X53" s="33">
        <v>395887</v>
      </c>
    </row>
    <row r="54" spans="1:24" s="22" customFormat="1" ht="7.5" customHeight="1" x14ac:dyDescent="0.15">
      <c r="A54" s="47"/>
      <c r="B54" s="122"/>
      <c r="C54" s="105"/>
      <c r="D54" s="107"/>
      <c r="E54" s="76" t="s">
        <v>117</v>
      </c>
      <c r="F54" s="31">
        <v>17683</v>
      </c>
      <c r="G54" s="32">
        <v>3</v>
      </c>
      <c r="H54" s="33">
        <v>17686</v>
      </c>
      <c r="I54" s="34">
        <v>50147</v>
      </c>
      <c r="J54" s="34">
        <v>564</v>
      </c>
      <c r="K54" s="31">
        <v>2521</v>
      </c>
      <c r="L54" s="33">
        <v>68397</v>
      </c>
      <c r="M54" s="17"/>
      <c r="N54" s="87"/>
      <c r="O54" s="104" t="s">
        <v>118</v>
      </c>
      <c r="P54" s="95" t="s">
        <v>119</v>
      </c>
      <c r="Q54" s="94"/>
      <c r="R54" s="31">
        <v>169999</v>
      </c>
      <c r="S54" s="32">
        <v>44</v>
      </c>
      <c r="T54" s="33">
        <v>170043</v>
      </c>
      <c r="U54" s="34">
        <v>446653</v>
      </c>
      <c r="V54" s="34">
        <v>4190</v>
      </c>
      <c r="W54" s="31">
        <v>9891</v>
      </c>
      <c r="X54" s="33">
        <v>620886</v>
      </c>
    </row>
    <row r="55" spans="1:24" s="22" customFormat="1" ht="7.5" customHeight="1" x14ac:dyDescent="0.15">
      <c r="A55" s="47"/>
      <c r="B55" s="122"/>
      <c r="C55" s="105"/>
      <c r="D55" s="107"/>
      <c r="E55" s="76" t="s">
        <v>10</v>
      </c>
      <c r="F55" s="45">
        <v>79223</v>
      </c>
      <c r="G55" s="32">
        <v>14</v>
      </c>
      <c r="H55" s="33">
        <v>79237</v>
      </c>
      <c r="I55" s="45">
        <v>269990</v>
      </c>
      <c r="J55" s="45">
        <v>2286</v>
      </c>
      <c r="K55" s="45">
        <v>8578</v>
      </c>
      <c r="L55" s="33">
        <v>351513</v>
      </c>
      <c r="M55" s="17"/>
      <c r="N55" s="87"/>
      <c r="O55" s="106"/>
      <c r="P55" s="95" t="s">
        <v>120</v>
      </c>
      <c r="Q55" s="94"/>
      <c r="R55" s="31">
        <v>122052</v>
      </c>
      <c r="S55" s="32">
        <v>34</v>
      </c>
      <c r="T55" s="33">
        <v>122086</v>
      </c>
      <c r="U55" s="34">
        <v>353191</v>
      </c>
      <c r="V55" s="34">
        <v>2572</v>
      </c>
      <c r="W55" s="31">
        <v>2723</v>
      </c>
      <c r="X55" s="33">
        <v>477849</v>
      </c>
    </row>
    <row r="56" spans="1:24" s="22" customFormat="1" ht="7.5" customHeight="1" x14ac:dyDescent="0.15">
      <c r="A56" s="47"/>
      <c r="B56" s="122"/>
      <c r="C56" s="105"/>
      <c r="D56" s="80" t="s">
        <v>121</v>
      </c>
      <c r="E56" s="76" t="s">
        <v>121</v>
      </c>
      <c r="F56" s="31">
        <v>43675</v>
      </c>
      <c r="G56" s="32">
        <v>6</v>
      </c>
      <c r="H56" s="33">
        <v>43681</v>
      </c>
      <c r="I56" s="34">
        <v>160964</v>
      </c>
      <c r="J56" s="34">
        <v>1184</v>
      </c>
      <c r="K56" s="31">
        <v>4061</v>
      </c>
      <c r="L56" s="33">
        <v>205829</v>
      </c>
      <c r="M56" s="17"/>
      <c r="N56" s="88"/>
      <c r="O56" s="83" t="s">
        <v>37</v>
      </c>
      <c r="P56" s="84"/>
      <c r="Q56" s="85"/>
      <c r="R56" s="39">
        <v>1088148</v>
      </c>
      <c r="S56" s="40">
        <v>220</v>
      </c>
      <c r="T56" s="41">
        <v>1088368</v>
      </c>
      <c r="U56" s="39">
        <v>2914832</v>
      </c>
      <c r="V56" s="39">
        <v>27970</v>
      </c>
      <c r="W56" s="39">
        <v>55794</v>
      </c>
      <c r="X56" s="41">
        <v>4031170</v>
      </c>
    </row>
    <row r="57" spans="1:24" s="22" customFormat="1" ht="7.5" customHeight="1" x14ac:dyDescent="0.15">
      <c r="A57" s="47"/>
      <c r="B57" s="122"/>
      <c r="C57" s="105"/>
      <c r="D57" s="81"/>
      <c r="E57" s="76" t="s">
        <v>122</v>
      </c>
      <c r="F57" s="31">
        <v>10912</v>
      </c>
      <c r="G57" s="32">
        <v>3</v>
      </c>
      <c r="H57" s="33">
        <v>10915</v>
      </c>
      <c r="I57" s="34">
        <v>38773</v>
      </c>
      <c r="J57" s="34">
        <v>368</v>
      </c>
      <c r="K57" s="31">
        <v>1510</v>
      </c>
      <c r="L57" s="33">
        <v>50056</v>
      </c>
      <c r="M57" s="17"/>
      <c r="N57" s="86" t="s">
        <v>123</v>
      </c>
      <c r="O57" s="89" t="s">
        <v>124</v>
      </c>
      <c r="P57" s="90"/>
      <c r="Q57" s="91"/>
      <c r="R57" s="31">
        <v>74448</v>
      </c>
      <c r="S57" s="32">
        <v>4</v>
      </c>
      <c r="T57" s="33">
        <v>74452</v>
      </c>
      <c r="U57" s="34">
        <v>166497</v>
      </c>
      <c r="V57" s="34">
        <v>950</v>
      </c>
      <c r="W57" s="31">
        <v>1105</v>
      </c>
      <c r="X57" s="33">
        <v>241899</v>
      </c>
    </row>
    <row r="58" spans="1:24" s="22" customFormat="1" ht="7.5" customHeight="1" x14ac:dyDescent="0.15">
      <c r="A58" s="47"/>
      <c r="B58" s="122"/>
      <c r="C58" s="105"/>
      <c r="D58" s="82"/>
      <c r="E58" s="76" t="s">
        <v>10</v>
      </c>
      <c r="F58" s="45">
        <v>54587</v>
      </c>
      <c r="G58" s="32">
        <v>9</v>
      </c>
      <c r="H58" s="33">
        <v>54596</v>
      </c>
      <c r="I58" s="45">
        <v>199737</v>
      </c>
      <c r="J58" s="45">
        <v>1552</v>
      </c>
      <c r="K58" s="45">
        <v>5571</v>
      </c>
      <c r="L58" s="33">
        <v>255885</v>
      </c>
      <c r="M58" s="17"/>
      <c r="N58" s="87"/>
      <c r="O58" s="115" t="s">
        <v>125</v>
      </c>
      <c r="P58" s="95" t="s">
        <v>126</v>
      </c>
      <c r="Q58" s="94"/>
      <c r="R58" s="31">
        <v>64620</v>
      </c>
      <c r="S58" s="32">
        <v>3</v>
      </c>
      <c r="T58" s="33">
        <v>64623</v>
      </c>
      <c r="U58" s="34">
        <v>140758</v>
      </c>
      <c r="V58" s="34">
        <v>1193</v>
      </c>
      <c r="W58" s="31">
        <v>1125</v>
      </c>
      <c r="X58" s="33">
        <v>206574</v>
      </c>
    </row>
    <row r="59" spans="1:24" ht="7.5" customHeight="1" x14ac:dyDescent="0.15">
      <c r="A59" s="47"/>
      <c r="B59" s="122"/>
      <c r="C59" s="105"/>
      <c r="D59" s="107" t="s">
        <v>127</v>
      </c>
      <c r="E59" s="76" t="s">
        <v>128</v>
      </c>
      <c r="F59" s="31">
        <v>55283</v>
      </c>
      <c r="G59" s="32">
        <v>18</v>
      </c>
      <c r="H59" s="33">
        <v>55301</v>
      </c>
      <c r="I59" s="34">
        <v>189916</v>
      </c>
      <c r="J59" s="34">
        <v>1251</v>
      </c>
      <c r="K59" s="31">
        <v>5485</v>
      </c>
      <c r="L59" s="33">
        <v>246468</v>
      </c>
      <c r="M59" s="17"/>
      <c r="N59" s="87"/>
      <c r="O59" s="105"/>
      <c r="P59" s="95" t="s">
        <v>129</v>
      </c>
      <c r="Q59" s="94"/>
      <c r="R59" s="36">
        <v>23828</v>
      </c>
      <c r="S59" s="37">
        <v>0</v>
      </c>
      <c r="T59" s="33">
        <v>23828</v>
      </c>
      <c r="U59" s="38">
        <v>59782</v>
      </c>
      <c r="V59" s="38">
        <v>400</v>
      </c>
      <c r="W59" s="36">
        <v>391</v>
      </c>
      <c r="X59" s="44">
        <v>84010</v>
      </c>
    </row>
    <row r="60" spans="1:24" ht="7.5" customHeight="1" x14ac:dyDescent="0.15">
      <c r="A60" s="47"/>
      <c r="B60" s="122"/>
      <c r="C60" s="105"/>
      <c r="D60" s="107"/>
      <c r="E60" s="76" t="s">
        <v>130</v>
      </c>
      <c r="F60" s="31">
        <v>24999</v>
      </c>
      <c r="G60" s="32">
        <v>6</v>
      </c>
      <c r="H60" s="33">
        <v>25005</v>
      </c>
      <c r="I60" s="34">
        <v>97740</v>
      </c>
      <c r="J60" s="34">
        <v>448</v>
      </c>
      <c r="K60" s="31">
        <v>1565</v>
      </c>
      <c r="L60" s="33">
        <v>123193</v>
      </c>
      <c r="M60" s="17"/>
      <c r="N60" s="87"/>
      <c r="O60" s="106"/>
      <c r="P60" s="95" t="s">
        <v>10</v>
      </c>
      <c r="Q60" s="94"/>
      <c r="R60" s="36">
        <v>88448</v>
      </c>
      <c r="S60" s="37">
        <v>3</v>
      </c>
      <c r="T60" s="33">
        <v>88451</v>
      </c>
      <c r="U60" s="38">
        <v>200540</v>
      </c>
      <c r="V60" s="38">
        <v>1593</v>
      </c>
      <c r="W60" s="36">
        <v>1516</v>
      </c>
      <c r="X60" s="44">
        <v>290584</v>
      </c>
    </row>
    <row r="61" spans="1:24" ht="7.5" customHeight="1" x14ac:dyDescent="0.15">
      <c r="A61" s="47"/>
      <c r="B61" s="122"/>
      <c r="C61" s="105"/>
      <c r="D61" s="107"/>
      <c r="E61" s="76" t="s">
        <v>10</v>
      </c>
      <c r="F61" s="45">
        <v>80282</v>
      </c>
      <c r="G61" s="32">
        <v>24</v>
      </c>
      <c r="H61" s="33">
        <v>80306</v>
      </c>
      <c r="I61" s="31">
        <v>287656</v>
      </c>
      <c r="J61" s="31">
        <v>1699</v>
      </c>
      <c r="K61" s="31">
        <v>7050</v>
      </c>
      <c r="L61" s="33">
        <v>369661</v>
      </c>
      <c r="M61" s="17"/>
      <c r="N61" s="87"/>
      <c r="O61" s="104" t="s">
        <v>131</v>
      </c>
      <c r="P61" s="95" t="s">
        <v>132</v>
      </c>
      <c r="Q61" s="94"/>
      <c r="R61" s="36">
        <v>137756</v>
      </c>
      <c r="S61" s="37">
        <v>38</v>
      </c>
      <c r="T61" s="33">
        <v>137794</v>
      </c>
      <c r="U61" s="38">
        <v>343170</v>
      </c>
      <c r="V61" s="38">
        <v>2432</v>
      </c>
      <c r="W61" s="36">
        <v>3490</v>
      </c>
      <c r="X61" s="44">
        <v>483396</v>
      </c>
    </row>
    <row r="62" spans="1:24" ht="7.5" customHeight="1" x14ac:dyDescent="0.15">
      <c r="A62" s="47"/>
      <c r="B62" s="122"/>
      <c r="C62" s="106"/>
      <c r="D62" s="99" t="s">
        <v>133</v>
      </c>
      <c r="E62" s="100"/>
      <c r="F62" s="31">
        <v>98800</v>
      </c>
      <c r="G62" s="32">
        <v>16</v>
      </c>
      <c r="H62" s="33">
        <v>98816</v>
      </c>
      <c r="I62" s="34">
        <v>302847</v>
      </c>
      <c r="J62" s="34">
        <v>1601</v>
      </c>
      <c r="K62" s="31">
        <v>2613</v>
      </c>
      <c r="L62" s="33">
        <v>403264</v>
      </c>
      <c r="M62" s="17"/>
      <c r="N62" s="87"/>
      <c r="O62" s="105"/>
      <c r="P62" s="95" t="s">
        <v>134</v>
      </c>
      <c r="Q62" s="94"/>
      <c r="R62" s="36">
        <v>57015</v>
      </c>
      <c r="S62" s="37">
        <v>12</v>
      </c>
      <c r="T62" s="33">
        <v>57027</v>
      </c>
      <c r="U62" s="38">
        <v>187423</v>
      </c>
      <c r="V62" s="38">
        <v>898</v>
      </c>
      <c r="W62" s="36">
        <v>1230</v>
      </c>
      <c r="X62" s="44">
        <v>245348</v>
      </c>
    </row>
    <row r="63" spans="1:24" ht="7.5" customHeight="1" x14ac:dyDescent="0.15">
      <c r="A63" s="47"/>
      <c r="B63" s="122"/>
      <c r="C63" s="104" t="s">
        <v>135</v>
      </c>
      <c r="D63" s="96" t="s">
        <v>136</v>
      </c>
      <c r="E63" s="75" t="s">
        <v>137</v>
      </c>
      <c r="F63" s="31">
        <v>95914</v>
      </c>
      <c r="G63" s="32">
        <v>15</v>
      </c>
      <c r="H63" s="33">
        <v>95929</v>
      </c>
      <c r="I63" s="34">
        <v>269716</v>
      </c>
      <c r="J63" s="34">
        <v>1612</v>
      </c>
      <c r="K63" s="31">
        <v>4796</v>
      </c>
      <c r="L63" s="33">
        <v>367257</v>
      </c>
      <c r="M63" s="17"/>
      <c r="N63" s="87"/>
      <c r="O63" s="106"/>
      <c r="P63" s="95" t="s">
        <v>10</v>
      </c>
      <c r="Q63" s="94"/>
      <c r="R63" s="31">
        <v>194771</v>
      </c>
      <c r="S63" s="32">
        <v>50</v>
      </c>
      <c r="T63" s="33">
        <v>194821</v>
      </c>
      <c r="U63" s="34">
        <v>530593</v>
      </c>
      <c r="V63" s="34">
        <v>3330</v>
      </c>
      <c r="W63" s="31">
        <v>4720</v>
      </c>
      <c r="X63" s="33">
        <v>728744</v>
      </c>
    </row>
    <row r="64" spans="1:24" ht="7.5" customHeight="1" x14ac:dyDescent="0.15">
      <c r="A64" s="47"/>
      <c r="B64" s="122"/>
      <c r="C64" s="105"/>
      <c r="D64" s="110"/>
      <c r="E64" s="75" t="s">
        <v>138</v>
      </c>
      <c r="F64" s="31">
        <v>32420</v>
      </c>
      <c r="G64" s="32">
        <v>1</v>
      </c>
      <c r="H64" s="33">
        <v>32421</v>
      </c>
      <c r="I64" s="34">
        <v>68602</v>
      </c>
      <c r="J64" s="34">
        <v>388</v>
      </c>
      <c r="K64" s="31">
        <v>1188</v>
      </c>
      <c r="L64" s="33">
        <v>101411</v>
      </c>
      <c r="M64" s="17"/>
      <c r="N64" s="87"/>
      <c r="O64" s="104" t="s">
        <v>139</v>
      </c>
      <c r="P64" s="95" t="s">
        <v>123</v>
      </c>
      <c r="Q64" s="94"/>
      <c r="R64" s="31">
        <v>124304</v>
      </c>
      <c r="S64" s="32">
        <v>23</v>
      </c>
      <c r="T64" s="33">
        <v>124327</v>
      </c>
      <c r="U64" s="34">
        <v>395464</v>
      </c>
      <c r="V64" s="34">
        <v>2417</v>
      </c>
      <c r="W64" s="31">
        <v>5507</v>
      </c>
      <c r="X64" s="44">
        <v>522208</v>
      </c>
    </row>
    <row r="65" spans="1:24" ht="7.5" customHeight="1" x14ac:dyDescent="0.15">
      <c r="A65" s="47"/>
      <c r="B65" s="122"/>
      <c r="C65" s="105"/>
      <c r="D65" s="110"/>
      <c r="E65" s="76" t="s">
        <v>10</v>
      </c>
      <c r="F65" s="45">
        <v>128334</v>
      </c>
      <c r="G65" s="32">
        <v>16</v>
      </c>
      <c r="H65" s="33">
        <v>128350</v>
      </c>
      <c r="I65" s="31">
        <v>338318</v>
      </c>
      <c r="J65" s="31">
        <v>2000</v>
      </c>
      <c r="K65" s="31">
        <v>5984</v>
      </c>
      <c r="L65" s="33">
        <v>468668</v>
      </c>
      <c r="M65" s="17"/>
      <c r="N65" s="87"/>
      <c r="O65" s="106"/>
      <c r="P65" s="95" t="s">
        <v>140</v>
      </c>
      <c r="Q65" s="94"/>
      <c r="R65" s="31">
        <v>75861</v>
      </c>
      <c r="S65" s="32">
        <v>14</v>
      </c>
      <c r="T65" s="33">
        <v>75875</v>
      </c>
      <c r="U65" s="34">
        <v>228073</v>
      </c>
      <c r="V65" s="34">
        <v>1219</v>
      </c>
      <c r="W65" s="31">
        <v>1736</v>
      </c>
      <c r="X65" s="33">
        <v>305167</v>
      </c>
    </row>
    <row r="66" spans="1:24" ht="7.5" customHeight="1" x14ac:dyDescent="0.15">
      <c r="A66" s="47"/>
      <c r="B66" s="122"/>
      <c r="C66" s="105"/>
      <c r="D66" s="96" t="s">
        <v>141</v>
      </c>
      <c r="E66" s="76" t="s">
        <v>142</v>
      </c>
      <c r="F66" s="31">
        <v>23239</v>
      </c>
      <c r="G66" s="32">
        <v>2</v>
      </c>
      <c r="H66" s="33">
        <v>23241</v>
      </c>
      <c r="I66" s="34">
        <v>82999</v>
      </c>
      <c r="J66" s="34">
        <v>515</v>
      </c>
      <c r="K66" s="31">
        <v>2020</v>
      </c>
      <c r="L66" s="33">
        <v>106755</v>
      </c>
      <c r="M66" s="17"/>
      <c r="N66" s="87"/>
      <c r="O66" s="104" t="s">
        <v>143</v>
      </c>
      <c r="P66" s="95" t="s">
        <v>144</v>
      </c>
      <c r="Q66" s="94"/>
      <c r="R66" s="31">
        <v>107882</v>
      </c>
      <c r="S66" s="32">
        <v>10</v>
      </c>
      <c r="T66" s="33">
        <v>107892</v>
      </c>
      <c r="U66" s="34">
        <v>298269</v>
      </c>
      <c r="V66" s="34">
        <v>1644</v>
      </c>
      <c r="W66" s="31">
        <v>1996</v>
      </c>
      <c r="X66" s="33">
        <v>407805</v>
      </c>
    </row>
    <row r="67" spans="1:24" ht="7.5" customHeight="1" x14ac:dyDescent="0.15">
      <c r="A67" s="47"/>
      <c r="B67" s="122"/>
      <c r="C67" s="105"/>
      <c r="D67" s="97"/>
      <c r="E67" s="76" t="s">
        <v>145</v>
      </c>
      <c r="F67" s="31">
        <v>10026</v>
      </c>
      <c r="G67" s="32">
        <v>0</v>
      </c>
      <c r="H67" s="33">
        <v>10026</v>
      </c>
      <c r="I67" s="34">
        <v>25521</v>
      </c>
      <c r="J67" s="34">
        <v>221</v>
      </c>
      <c r="K67" s="31">
        <v>1629</v>
      </c>
      <c r="L67" s="33">
        <v>35768</v>
      </c>
      <c r="M67" s="17"/>
      <c r="N67" s="87"/>
      <c r="O67" s="105"/>
      <c r="P67" s="95" t="s">
        <v>146</v>
      </c>
      <c r="Q67" s="94"/>
      <c r="R67" s="36">
        <v>20629</v>
      </c>
      <c r="S67" s="37">
        <v>0</v>
      </c>
      <c r="T67" s="33">
        <v>20629</v>
      </c>
      <c r="U67" s="38">
        <v>66751</v>
      </c>
      <c r="V67" s="38">
        <v>369</v>
      </c>
      <c r="W67" s="36">
        <v>547</v>
      </c>
      <c r="X67" s="33">
        <v>87749</v>
      </c>
    </row>
    <row r="68" spans="1:24" ht="7.5" customHeight="1" x14ac:dyDescent="0.15">
      <c r="A68" s="47"/>
      <c r="B68" s="122"/>
      <c r="C68" s="105"/>
      <c r="D68" s="97"/>
      <c r="E68" s="76" t="s">
        <v>147</v>
      </c>
      <c r="F68" s="31">
        <v>14870</v>
      </c>
      <c r="G68" s="32">
        <v>0</v>
      </c>
      <c r="H68" s="33">
        <v>14870</v>
      </c>
      <c r="I68" s="34">
        <v>49565</v>
      </c>
      <c r="J68" s="34">
        <v>424</v>
      </c>
      <c r="K68" s="31">
        <v>1998</v>
      </c>
      <c r="L68" s="33">
        <v>64859</v>
      </c>
      <c r="M68" s="17"/>
      <c r="N68" s="87"/>
      <c r="O68" s="106"/>
      <c r="P68" s="95" t="s">
        <v>10</v>
      </c>
      <c r="Q68" s="94"/>
      <c r="R68" s="31">
        <v>128511</v>
      </c>
      <c r="S68" s="32">
        <v>10</v>
      </c>
      <c r="T68" s="33">
        <v>128521</v>
      </c>
      <c r="U68" s="34">
        <v>365020</v>
      </c>
      <c r="V68" s="34">
        <v>2013</v>
      </c>
      <c r="W68" s="31">
        <v>2543</v>
      </c>
      <c r="X68" s="33">
        <v>495554</v>
      </c>
    </row>
    <row r="69" spans="1:24" ht="7.5" customHeight="1" x14ac:dyDescent="0.15">
      <c r="A69" s="47"/>
      <c r="B69" s="122"/>
      <c r="C69" s="105"/>
      <c r="D69" s="98"/>
      <c r="E69" s="76" t="s">
        <v>10</v>
      </c>
      <c r="F69" s="45">
        <v>48135</v>
      </c>
      <c r="G69" s="32">
        <v>2</v>
      </c>
      <c r="H69" s="33">
        <v>48137</v>
      </c>
      <c r="I69" s="31">
        <v>158085</v>
      </c>
      <c r="J69" s="31">
        <v>1160</v>
      </c>
      <c r="K69" s="31">
        <v>5647</v>
      </c>
      <c r="L69" s="33">
        <v>207382</v>
      </c>
      <c r="M69" s="17"/>
      <c r="N69" s="88"/>
      <c r="O69" s="83" t="s">
        <v>37</v>
      </c>
      <c r="P69" s="84"/>
      <c r="Q69" s="85"/>
      <c r="R69" s="39">
        <v>686343</v>
      </c>
      <c r="S69" s="40">
        <v>104</v>
      </c>
      <c r="T69" s="41">
        <v>686447</v>
      </c>
      <c r="U69" s="39">
        <v>1886187</v>
      </c>
      <c r="V69" s="39">
        <v>11522</v>
      </c>
      <c r="W69" s="39">
        <v>17127</v>
      </c>
      <c r="X69" s="41">
        <v>2584156</v>
      </c>
    </row>
    <row r="70" spans="1:24" ht="7.5" customHeight="1" x14ac:dyDescent="0.15">
      <c r="A70" s="47"/>
      <c r="B70" s="122"/>
      <c r="C70" s="105"/>
      <c r="D70" s="80" t="s">
        <v>148</v>
      </c>
      <c r="E70" s="76" t="s">
        <v>222</v>
      </c>
      <c r="F70" s="31">
        <v>76802</v>
      </c>
      <c r="G70" s="32">
        <v>7</v>
      </c>
      <c r="H70" s="33">
        <v>76809</v>
      </c>
      <c r="I70" s="34">
        <v>175597</v>
      </c>
      <c r="J70" s="34">
        <v>1049</v>
      </c>
      <c r="K70" s="31">
        <v>1271</v>
      </c>
      <c r="L70" s="33">
        <v>253455</v>
      </c>
      <c r="M70" s="17"/>
      <c r="N70" s="86" t="s">
        <v>150</v>
      </c>
      <c r="O70" s="89" t="s">
        <v>151</v>
      </c>
      <c r="P70" s="90"/>
      <c r="Q70" s="91"/>
      <c r="R70" s="36">
        <v>89953</v>
      </c>
      <c r="S70" s="37">
        <v>13</v>
      </c>
      <c r="T70" s="44">
        <v>89966</v>
      </c>
      <c r="U70" s="38">
        <v>209865</v>
      </c>
      <c r="V70" s="38">
        <v>1098</v>
      </c>
      <c r="W70" s="36">
        <v>1680</v>
      </c>
      <c r="X70" s="44">
        <v>300929</v>
      </c>
    </row>
    <row r="71" spans="1:24" ht="7.5" customHeight="1" x14ac:dyDescent="0.15">
      <c r="A71" s="47"/>
      <c r="B71" s="122"/>
      <c r="C71" s="105"/>
      <c r="D71" s="81"/>
      <c r="E71" s="76" t="s">
        <v>152</v>
      </c>
      <c r="F71" s="31">
        <v>19975</v>
      </c>
      <c r="G71" s="32">
        <v>0</v>
      </c>
      <c r="H71" s="33">
        <v>19975</v>
      </c>
      <c r="I71" s="34">
        <v>57832</v>
      </c>
      <c r="J71" s="34">
        <v>327</v>
      </c>
      <c r="K71" s="31">
        <v>672</v>
      </c>
      <c r="L71" s="33">
        <v>78134</v>
      </c>
      <c r="M71" s="11"/>
      <c r="N71" s="87"/>
      <c r="O71" s="115" t="s">
        <v>153</v>
      </c>
      <c r="P71" s="95" t="s">
        <v>154</v>
      </c>
      <c r="Q71" s="94"/>
      <c r="R71" s="31">
        <v>71018</v>
      </c>
      <c r="S71" s="32">
        <v>17</v>
      </c>
      <c r="T71" s="33">
        <v>71035</v>
      </c>
      <c r="U71" s="34">
        <v>173100</v>
      </c>
      <c r="V71" s="34">
        <v>1123</v>
      </c>
      <c r="W71" s="31">
        <v>1405</v>
      </c>
      <c r="X71" s="33">
        <v>245258</v>
      </c>
    </row>
    <row r="72" spans="1:24" ht="7.5" customHeight="1" x14ac:dyDescent="0.15">
      <c r="A72" s="47"/>
      <c r="B72" s="122"/>
      <c r="C72" s="105"/>
      <c r="D72" s="82"/>
      <c r="E72" s="76" t="s">
        <v>10</v>
      </c>
      <c r="F72" s="45">
        <v>96777</v>
      </c>
      <c r="G72" s="32">
        <v>7</v>
      </c>
      <c r="H72" s="33">
        <v>96784</v>
      </c>
      <c r="I72" s="31">
        <v>233429</v>
      </c>
      <c r="J72" s="31">
        <v>1376</v>
      </c>
      <c r="K72" s="31">
        <v>1943</v>
      </c>
      <c r="L72" s="33">
        <v>331589</v>
      </c>
      <c r="M72" s="11"/>
      <c r="N72" s="87"/>
      <c r="O72" s="105"/>
      <c r="P72" s="95" t="s">
        <v>155</v>
      </c>
      <c r="Q72" s="94"/>
      <c r="R72" s="36">
        <v>29054</v>
      </c>
      <c r="S72" s="37">
        <v>10</v>
      </c>
      <c r="T72" s="33">
        <v>29064</v>
      </c>
      <c r="U72" s="38">
        <v>104013</v>
      </c>
      <c r="V72" s="38">
        <v>674</v>
      </c>
      <c r="W72" s="36">
        <v>1193</v>
      </c>
      <c r="X72" s="44">
        <v>133751</v>
      </c>
    </row>
    <row r="73" spans="1:24" ht="7.5" customHeight="1" x14ac:dyDescent="0.15">
      <c r="A73" s="47"/>
      <c r="B73" s="122"/>
      <c r="C73" s="105"/>
      <c r="D73" s="96" t="s">
        <v>156</v>
      </c>
      <c r="E73" s="76" t="s">
        <v>156</v>
      </c>
      <c r="F73" s="31">
        <v>13524</v>
      </c>
      <c r="G73" s="32">
        <v>1</v>
      </c>
      <c r="H73" s="33">
        <v>13525</v>
      </c>
      <c r="I73" s="34">
        <v>51308</v>
      </c>
      <c r="J73" s="34">
        <v>282</v>
      </c>
      <c r="K73" s="31">
        <v>897</v>
      </c>
      <c r="L73" s="33">
        <v>65115</v>
      </c>
      <c r="M73" s="11"/>
      <c r="N73" s="87"/>
      <c r="O73" s="106"/>
      <c r="P73" s="95" t="s">
        <v>10</v>
      </c>
      <c r="Q73" s="94"/>
      <c r="R73" s="36">
        <v>100072</v>
      </c>
      <c r="S73" s="37">
        <v>27</v>
      </c>
      <c r="T73" s="33">
        <v>100099</v>
      </c>
      <c r="U73" s="38">
        <v>277113</v>
      </c>
      <c r="V73" s="38">
        <v>1797</v>
      </c>
      <c r="W73" s="36">
        <v>2598</v>
      </c>
      <c r="X73" s="44">
        <v>379009</v>
      </c>
    </row>
    <row r="74" spans="1:24" ht="7.5" customHeight="1" x14ac:dyDescent="0.15">
      <c r="A74" s="47"/>
      <c r="B74" s="122"/>
      <c r="C74" s="105"/>
      <c r="D74" s="97"/>
      <c r="E74" s="76" t="s">
        <v>157</v>
      </c>
      <c r="F74" s="31">
        <v>17058</v>
      </c>
      <c r="G74" s="32">
        <v>1</v>
      </c>
      <c r="H74" s="33">
        <v>17059</v>
      </c>
      <c r="I74" s="34">
        <v>62359</v>
      </c>
      <c r="J74" s="34">
        <v>427</v>
      </c>
      <c r="K74" s="31">
        <v>1626</v>
      </c>
      <c r="L74" s="33">
        <v>79845</v>
      </c>
      <c r="M74" s="11"/>
      <c r="N74" s="87"/>
      <c r="O74" s="92" t="s">
        <v>158</v>
      </c>
      <c r="P74" s="93"/>
      <c r="Q74" s="94"/>
      <c r="R74" s="31">
        <v>150582</v>
      </c>
      <c r="S74" s="32">
        <v>21</v>
      </c>
      <c r="T74" s="33">
        <v>150603</v>
      </c>
      <c r="U74" s="34">
        <v>368064</v>
      </c>
      <c r="V74" s="34">
        <v>2693</v>
      </c>
      <c r="W74" s="31">
        <v>3301</v>
      </c>
      <c r="X74" s="33">
        <v>521360</v>
      </c>
    </row>
    <row r="75" spans="1:24" ht="7.5" customHeight="1" x14ac:dyDescent="0.15">
      <c r="A75" s="47"/>
      <c r="B75" s="122"/>
      <c r="C75" s="105"/>
      <c r="D75" s="97"/>
      <c r="E75" s="76" t="s">
        <v>159</v>
      </c>
      <c r="F75" s="50">
        <v>12600</v>
      </c>
      <c r="G75" s="51">
        <v>3</v>
      </c>
      <c r="H75" s="33">
        <v>12603</v>
      </c>
      <c r="I75" s="53">
        <v>40889</v>
      </c>
      <c r="J75" s="53">
        <v>407</v>
      </c>
      <c r="K75" s="50">
        <v>1820</v>
      </c>
      <c r="L75" s="33">
        <v>53899</v>
      </c>
      <c r="M75" s="11"/>
      <c r="N75" s="87"/>
      <c r="O75" s="92" t="s">
        <v>160</v>
      </c>
      <c r="P75" s="93"/>
      <c r="Q75" s="94"/>
      <c r="R75" s="31">
        <v>97634</v>
      </c>
      <c r="S75" s="32">
        <v>26</v>
      </c>
      <c r="T75" s="33">
        <v>97660</v>
      </c>
      <c r="U75" s="34">
        <v>203676</v>
      </c>
      <c r="V75" s="34">
        <v>1191</v>
      </c>
      <c r="W75" s="31">
        <v>1499</v>
      </c>
      <c r="X75" s="33">
        <v>302527</v>
      </c>
    </row>
    <row r="76" spans="1:24" ht="7.5" customHeight="1" x14ac:dyDescent="0.15">
      <c r="A76" s="47"/>
      <c r="B76" s="122"/>
      <c r="C76" s="106"/>
      <c r="D76" s="98"/>
      <c r="E76" s="76" t="s">
        <v>10</v>
      </c>
      <c r="F76" s="45">
        <v>43182</v>
      </c>
      <c r="G76" s="32">
        <v>5</v>
      </c>
      <c r="H76" s="33">
        <v>43187</v>
      </c>
      <c r="I76" s="31">
        <v>154556</v>
      </c>
      <c r="J76" s="31">
        <v>1116</v>
      </c>
      <c r="K76" s="31">
        <v>4343</v>
      </c>
      <c r="L76" s="33">
        <v>198859</v>
      </c>
      <c r="M76" s="11"/>
      <c r="N76" s="88"/>
      <c r="O76" s="83" t="s">
        <v>37</v>
      </c>
      <c r="P76" s="84"/>
      <c r="Q76" s="85"/>
      <c r="R76" s="39">
        <v>438241</v>
      </c>
      <c r="S76" s="42">
        <v>87</v>
      </c>
      <c r="T76" s="41">
        <v>438328</v>
      </c>
      <c r="U76" s="43">
        <v>1058718</v>
      </c>
      <c r="V76" s="43">
        <v>6779</v>
      </c>
      <c r="W76" s="39">
        <v>9078</v>
      </c>
      <c r="X76" s="41">
        <v>1503825</v>
      </c>
    </row>
    <row r="77" spans="1:24" ht="7.5" customHeight="1" x14ac:dyDescent="0.15">
      <c r="A77" s="47"/>
      <c r="B77" s="122"/>
      <c r="C77" s="104" t="s">
        <v>161</v>
      </c>
      <c r="D77" s="107" t="s">
        <v>162</v>
      </c>
      <c r="E77" s="76" t="s">
        <v>163</v>
      </c>
      <c r="F77" s="50">
        <v>41580</v>
      </c>
      <c r="G77" s="51">
        <v>16</v>
      </c>
      <c r="H77" s="52">
        <v>41596</v>
      </c>
      <c r="I77" s="53">
        <v>39626</v>
      </c>
      <c r="J77" s="53">
        <v>1476</v>
      </c>
      <c r="K77" s="50">
        <v>6528</v>
      </c>
      <c r="L77" s="52">
        <v>82698</v>
      </c>
      <c r="M77" s="11"/>
      <c r="N77" s="86" t="s">
        <v>164</v>
      </c>
      <c r="O77" s="108" t="s">
        <v>165</v>
      </c>
      <c r="P77" s="109" t="s">
        <v>166</v>
      </c>
      <c r="Q77" s="91"/>
      <c r="R77" s="18">
        <v>103802</v>
      </c>
      <c r="S77" s="19">
        <v>4</v>
      </c>
      <c r="T77" s="20">
        <v>103806</v>
      </c>
      <c r="U77" s="21">
        <v>377379</v>
      </c>
      <c r="V77" s="21">
        <v>2373</v>
      </c>
      <c r="W77" s="18">
        <v>8171</v>
      </c>
      <c r="X77" s="20">
        <v>483558</v>
      </c>
    </row>
    <row r="78" spans="1:24" ht="7.5" customHeight="1" x14ac:dyDescent="0.15">
      <c r="A78" s="47"/>
      <c r="B78" s="122"/>
      <c r="C78" s="105"/>
      <c r="D78" s="107"/>
      <c r="E78" s="76" t="s">
        <v>167</v>
      </c>
      <c r="F78" s="50">
        <v>12779</v>
      </c>
      <c r="G78" s="51">
        <v>5</v>
      </c>
      <c r="H78" s="52">
        <v>12784</v>
      </c>
      <c r="I78" s="53">
        <v>14249</v>
      </c>
      <c r="J78" s="53">
        <v>439</v>
      </c>
      <c r="K78" s="50">
        <v>1909</v>
      </c>
      <c r="L78" s="52">
        <v>27472</v>
      </c>
      <c r="M78" s="11"/>
      <c r="N78" s="87"/>
      <c r="O78" s="105"/>
      <c r="P78" s="95" t="s">
        <v>168</v>
      </c>
      <c r="Q78" s="94"/>
      <c r="R78" s="31">
        <v>79469</v>
      </c>
      <c r="S78" s="32">
        <v>8</v>
      </c>
      <c r="T78" s="33">
        <v>79477</v>
      </c>
      <c r="U78" s="34">
        <v>285056</v>
      </c>
      <c r="V78" s="34">
        <v>1399</v>
      </c>
      <c r="W78" s="31">
        <v>2678</v>
      </c>
      <c r="X78" s="33">
        <v>365932</v>
      </c>
    </row>
    <row r="79" spans="1:24" ht="7.5" customHeight="1" x14ac:dyDescent="0.15">
      <c r="A79" s="47"/>
      <c r="B79" s="122"/>
      <c r="C79" s="105"/>
      <c r="D79" s="107"/>
      <c r="E79" s="76" t="s">
        <v>10</v>
      </c>
      <c r="F79" s="45">
        <v>54359</v>
      </c>
      <c r="G79" s="32">
        <v>21</v>
      </c>
      <c r="H79" s="33">
        <v>54380</v>
      </c>
      <c r="I79" s="45">
        <v>53875</v>
      </c>
      <c r="J79" s="45">
        <v>1915</v>
      </c>
      <c r="K79" s="45">
        <v>8437</v>
      </c>
      <c r="L79" s="52">
        <v>110170</v>
      </c>
      <c r="M79" s="11"/>
      <c r="N79" s="87"/>
      <c r="O79" s="105"/>
      <c r="P79" s="95" t="s">
        <v>169</v>
      </c>
      <c r="Q79" s="94"/>
      <c r="R79" s="31">
        <v>91804</v>
      </c>
      <c r="S79" s="32">
        <v>6</v>
      </c>
      <c r="T79" s="33">
        <v>91810</v>
      </c>
      <c r="U79" s="34">
        <v>249221</v>
      </c>
      <c r="V79" s="34">
        <v>1200</v>
      </c>
      <c r="W79" s="31">
        <v>1814</v>
      </c>
      <c r="X79" s="33">
        <v>342231</v>
      </c>
    </row>
    <row r="80" spans="1:24" ht="7.5" customHeight="1" x14ac:dyDescent="0.15">
      <c r="A80" s="47"/>
      <c r="B80" s="122"/>
      <c r="C80" s="105"/>
      <c r="D80" s="96" t="s">
        <v>170</v>
      </c>
      <c r="E80" s="76" t="s">
        <v>170</v>
      </c>
      <c r="F80" s="31">
        <v>35464</v>
      </c>
      <c r="G80" s="32">
        <v>7</v>
      </c>
      <c r="H80" s="33">
        <v>35471</v>
      </c>
      <c r="I80" s="34">
        <v>43293</v>
      </c>
      <c r="J80" s="34">
        <v>1086</v>
      </c>
      <c r="K80" s="31">
        <v>5398</v>
      </c>
      <c r="L80" s="33">
        <v>79850</v>
      </c>
      <c r="M80" s="11"/>
      <c r="N80" s="87"/>
      <c r="O80" s="106"/>
      <c r="P80" s="95" t="s">
        <v>171</v>
      </c>
      <c r="Q80" s="94"/>
      <c r="R80" s="31">
        <v>43513</v>
      </c>
      <c r="S80" s="32">
        <v>3</v>
      </c>
      <c r="T80" s="33">
        <v>43516</v>
      </c>
      <c r="U80" s="34">
        <v>127306</v>
      </c>
      <c r="V80" s="34">
        <v>528</v>
      </c>
      <c r="W80" s="31">
        <v>841</v>
      </c>
      <c r="X80" s="33">
        <v>171350</v>
      </c>
    </row>
    <row r="81" spans="1:24" ht="7.5" customHeight="1" x14ac:dyDescent="0.15">
      <c r="A81" s="47"/>
      <c r="B81" s="122"/>
      <c r="C81" s="105"/>
      <c r="D81" s="97"/>
      <c r="E81" s="76" t="s">
        <v>172</v>
      </c>
      <c r="F81" s="50">
        <v>7579</v>
      </c>
      <c r="G81" s="51">
        <v>2</v>
      </c>
      <c r="H81" s="52">
        <v>7581</v>
      </c>
      <c r="I81" s="53">
        <v>9239</v>
      </c>
      <c r="J81" s="53">
        <v>255</v>
      </c>
      <c r="K81" s="50">
        <v>1047</v>
      </c>
      <c r="L81" s="52">
        <v>17075</v>
      </c>
      <c r="M81" s="11"/>
      <c r="N81" s="87"/>
      <c r="O81" s="92" t="s">
        <v>173</v>
      </c>
      <c r="P81" s="93"/>
      <c r="Q81" s="94"/>
      <c r="R81" s="31">
        <v>88780</v>
      </c>
      <c r="S81" s="32">
        <v>14</v>
      </c>
      <c r="T81" s="33">
        <v>88794</v>
      </c>
      <c r="U81" s="34">
        <v>250947</v>
      </c>
      <c r="V81" s="34">
        <v>1393</v>
      </c>
      <c r="W81" s="31">
        <v>1449</v>
      </c>
      <c r="X81" s="33">
        <v>341134</v>
      </c>
    </row>
    <row r="82" spans="1:24" ht="7.5" customHeight="1" x14ac:dyDescent="0.15">
      <c r="A82" s="47"/>
      <c r="B82" s="122"/>
      <c r="C82" s="105"/>
      <c r="D82" s="97"/>
      <c r="E82" s="76" t="s">
        <v>174</v>
      </c>
      <c r="F82" s="50">
        <v>10163</v>
      </c>
      <c r="G82" s="51">
        <v>3</v>
      </c>
      <c r="H82" s="52">
        <v>10166</v>
      </c>
      <c r="I82" s="53">
        <v>13769</v>
      </c>
      <c r="J82" s="53">
        <v>332</v>
      </c>
      <c r="K82" s="50">
        <v>1846</v>
      </c>
      <c r="L82" s="52">
        <v>24267</v>
      </c>
      <c r="M82" s="11"/>
      <c r="N82" s="87"/>
      <c r="O82" s="104" t="s">
        <v>175</v>
      </c>
      <c r="P82" s="95" t="s">
        <v>176</v>
      </c>
      <c r="Q82" s="94"/>
      <c r="R82" s="31">
        <v>82858</v>
      </c>
      <c r="S82" s="32">
        <v>9</v>
      </c>
      <c r="T82" s="33">
        <v>82867</v>
      </c>
      <c r="U82" s="34">
        <v>237615</v>
      </c>
      <c r="V82" s="34">
        <v>1283</v>
      </c>
      <c r="W82" s="31">
        <v>2133</v>
      </c>
      <c r="X82" s="33">
        <v>321765</v>
      </c>
    </row>
    <row r="83" spans="1:24" ht="7.5" customHeight="1" x14ac:dyDescent="0.15">
      <c r="A83" s="47"/>
      <c r="B83" s="122"/>
      <c r="C83" s="105"/>
      <c r="D83" s="98"/>
      <c r="E83" s="76" t="s">
        <v>10</v>
      </c>
      <c r="F83" s="45">
        <v>53206</v>
      </c>
      <c r="G83" s="32">
        <v>12</v>
      </c>
      <c r="H83" s="33">
        <v>53218</v>
      </c>
      <c r="I83" s="45">
        <v>66301</v>
      </c>
      <c r="J83" s="45">
        <v>1673</v>
      </c>
      <c r="K83" s="45">
        <v>8291</v>
      </c>
      <c r="L83" s="52">
        <v>121192</v>
      </c>
      <c r="M83" s="11"/>
      <c r="N83" s="87"/>
      <c r="O83" s="105"/>
      <c r="P83" s="95" t="s">
        <v>177</v>
      </c>
      <c r="Q83" s="94"/>
      <c r="R83" s="31">
        <v>41772</v>
      </c>
      <c r="S83" s="32">
        <v>4</v>
      </c>
      <c r="T83" s="33">
        <v>41776</v>
      </c>
      <c r="U83" s="34">
        <v>110260</v>
      </c>
      <c r="V83" s="34">
        <v>485</v>
      </c>
      <c r="W83" s="31">
        <v>821</v>
      </c>
      <c r="X83" s="33">
        <v>152521</v>
      </c>
    </row>
    <row r="84" spans="1:24" ht="7.5" customHeight="1" x14ac:dyDescent="0.15">
      <c r="A84" s="47"/>
      <c r="B84" s="122"/>
      <c r="C84" s="105"/>
      <c r="D84" s="96" t="s">
        <v>178</v>
      </c>
      <c r="E84" s="75" t="s">
        <v>178</v>
      </c>
      <c r="F84" s="50">
        <v>46373</v>
      </c>
      <c r="G84" s="51">
        <v>7</v>
      </c>
      <c r="H84" s="52">
        <v>46380</v>
      </c>
      <c r="I84" s="53">
        <v>68725</v>
      </c>
      <c r="J84" s="53">
        <v>1642</v>
      </c>
      <c r="K84" s="50">
        <v>8100</v>
      </c>
      <c r="L84" s="52">
        <v>116747</v>
      </c>
      <c r="M84" s="11"/>
      <c r="N84" s="87"/>
      <c r="O84" s="106"/>
      <c r="P84" s="95" t="s">
        <v>179</v>
      </c>
      <c r="Q84" s="94"/>
      <c r="R84" s="31">
        <v>12546</v>
      </c>
      <c r="S84" s="32">
        <v>0</v>
      </c>
      <c r="T84" s="33">
        <v>12546</v>
      </c>
      <c r="U84" s="34">
        <v>20987</v>
      </c>
      <c r="V84" s="34">
        <v>177</v>
      </c>
      <c r="W84" s="31">
        <v>139</v>
      </c>
      <c r="X84" s="33">
        <v>33710</v>
      </c>
    </row>
    <row r="85" spans="1:24" ht="7.5" customHeight="1" x14ac:dyDescent="0.15">
      <c r="A85" s="47"/>
      <c r="B85" s="122"/>
      <c r="C85" s="105"/>
      <c r="D85" s="97"/>
      <c r="E85" s="76" t="s">
        <v>180</v>
      </c>
      <c r="F85" s="50">
        <v>7507</v>
      </c>
      <c r="G85" s="51">
        <v>0</v>
      </c>
      <c r="H85" s="52">
        <v>7507</v>
      </c>
      <c r="I85" s="53">
        <v>7642</v>
      </c>
      <c r="J85" s="53">
        <v>439</v>
      </c>
      <c r="K85" s="50">
        <v>1873</v>
      </c>
      <c r="L85" s="52">
        <v>15588</v>
      </c>
      <c r="M85" s="54"/>
      <c r="N85" s="87"/>
      <c r="O85" s="92" t="s">
        <v>181</v>
      </c>
      <c r="P85" s="93"/>
      <c r="Q85" s="94"/>
      <c r="R85" s="31">
        <v>183042</v>
      </c>
      <c r="S85" s="32">
        <v>13</v>
      </c>
      <c r="T85" s="33">
        <v>183055</v>
      </c>
      <c r="U85" s="34">
        <v>479691</v>
      </c>
      <c r="V85" s="34">
        <v>3329</v>
      </c>
      <c r="W85" s="31">
        <v>3527</v>
      </c>
      <c r="X85" s="33">
        <v>666075</v>
      </c>
    </row>
    <row r="86" spans="1:24" ht="7.5" customHeight="1" x14ac:dyDescent="0.15">
      <c r="A86" s="47"/>
      <c r="B86" s="122"/>
      <c r="C86" s="105"/>
      <c r="D86" s="97"/>
      <c r="E86" s="76" t="s">
        <v>182</v>
      </c>
      <c r="F86" s="31">
        <v>9511</v>
      </c>
      <c r="G86" s="32">
        <v>4</v>
      </c>
      <c r="H86" s="33">
        <v>9515</v>
      </c>
      <c r="I86" s="34">
        <v>17292</v>
      </c>
      <c r="J86" s="34">
        <v>283</v>
      </c>
      <c r="K86" s="31">
        <v>1767</v>
      </c>
      <c r="L86" s="33">
        <v>27090</v>
      </c>
      <c r="M86" s="54"/>
      <c r="N86" s="87"/>
      <c r="O86" s="92" t="s">
        <v>183</v>
      </c>
      <c r="P86" s="93"/>
      <c r="Q86" s="94"/>
      <c r="R86" s="31">
        <v>123435</v>
      </c>
      <c r="S86" s="32">
        <v>15</v>
      </c>
      <c r="T86" s="33">
        <v>123450</v>
      </c>
      <c r="U86" s="55">
        <v>321564</v>
      </c>
      <c r="V86" s="55">
        <v>1765</v>
      </c>
      <c r="W86" s="31">
        <v>2194</v>
      </c>
      <c r="X86" s="33">
        <v>446779</v>
      </c>
    </row>
    <row r="87" spans="1:24" ht="7.5" customHeight="1" x14ac:dyDescent="0.15">
      <c r="A87" s="56"/>
      <c r="B87" s="122"/>
      <c r="C87" s="105"/>
      <c r="D87" s="98"/>
      <c r="E87" s="76" t="s">
        <v>10</v>
      </c>
      <c r="F87" s="45">
        <v>63391</v>
      </c>
      <c r="G87" s="32">
        <v>11</v>
      </c>
      <c r="H87" s="33">
        <v>63402</v>
      </c>
      <c r="I87" s="45">
        <v>93659</v>
      </c>
      <c r="J87" s="45">
        <v>2364</v>
      </c>
      <c r="K87" s="45">
        <v>11740</v>
      </c>
      <c r="L87" s="33">
        <v>159425</v>
      </c>
      <c r="M87" s="54"/>
      <c r="N87" s="87"/>
      <c r="O87" s="92" t="s">
        <v>184</v>
      </c>
      <c r="P87" s="93"/>
      <c r="Q87" s="94"/>
      <c r="R87" s="31">
        <v>145259</v>
      </c>
      <c r="S87" s="32">
        <v>7</v>
      </c>
      <c r="T87" s="33">
        <v>145266</v>
      </c>
      <c r="U87" s="55">
        <v>328625</v>
      </c>
      <c r="V87" s="55">
        <v>1628</v>
      </c>
      <c r="W87" s="57">
        <v>1932</v>
      </c>
      <c r="X87" s="33">
        <v>475519</v>
      </c>
    </row>
    <row r="88" spans="1:24" ht="7.5" customHeight="1" x14ac:dyDescent="0.15">
      <c r="A88" s="58"/>
      <c r="B88" s="122"/>
      <c r="C88" s="105"/>
      <c r="D88" s="99" t="s">
        <v>185</v>
      </c>
      <c r="E88" s="100"/>
      <c r="F88" s="31">
        <v>46995</v>
      </c>
      <c r="G88" s="32">
        <v>14</v>
      </c>
      <c r="H88" s="33">
        <v>47009</v>
      </c>
      <c r="I88" s="34">
        <v>142969</v>
      </c>
      <c r="J88" s="34">
        <v>1137</v>
      </c>
      <c r="K88" s="31">
        <v>3702</v>
      </c>
      <c r="L88" s="33">
        <v>191115</v>
      </c>
      <c r="M88" s="54"/>
      <c r="N88" s="87"/>
      <c r="O88" s="111" t="s">
        <v>186</v>
      </c>
      <c r="P88" s="95" t="s">
        <v>187</v>
      </c>
      <c r="Q88" s="94"/>
      <c r="R88" s="31">
        <v>195943</v>
      </c>
      <c r="S88" s="32">
        <v>13</v>
      </c>
      <c r="T88" s="33">
        <v>195956</v>
      </c>
      <c r="U88" s="55">
        <v>439812</v>
      </c>
      <c r="V88" s="55">
        <v>2229</v>
      </c>
      <c r="W88" s="57">
        <v>3007</v>
      </c>
      <c r="X88" s="33">
        <v>637997</v>
      </c>
    </row>
    <row r="89" spans="1:24" ht="7.5" customHeight="1" x14ac:dyDescent="0.15">
      <c r="A89" s="58"/>
      <c r="B89" s="122"/>
      <c r="C89" s="106"/>
      <c r="D89" s="99" t="s">
        <v>188</v>
      </c>
      <c r="E89" s="100"/>
      <c r="F89" s="31">
        <v>75765</v>
      </c>
      <c r="G89" s="32">
        <v>22</v>
      </c>
      <c r="H89" s="33">
        <v>75787</v>
      </c>
      <c r="I89" s="34">
        <v>186697</v>
      </c>
      <c r="J89" s="34">
        <v>2021</v>
      </c>
      <c r="K89" s="31">
        <v>8494</v>
      </c>
      <c r="L89" s="33">
        <v>264505</v>
      </c>
      <c r="N89" s="87"/>
      <c r="O89" s="112"/>
      <c r="P89" s="113" t="s">
        <v>189</v>
      </c>
      <c r="Q89" s="114"/>
      <c r="R89" s="31">
        <v>24483</v>
      </c>
      <c r="S89" s="32">
        <v>0</v>
      </c>
      <c r="T89" s="33">
        <v>24483</v>
      </c>
      <c r="U89" s="55">
        <v>35726</v>
      </c>
      <c r="V89" s="55">
        <v>274</v>
      </c>
      <c r="W89" s="57">
        <v>370</v>
      </c>
      <c r="X89" s="33">
        <v>60483</v>
      </c>
    </row>
    <row r="90" spans="1:24" ht="7.5" customHeight="1" x14ac:dyDescent="0.15">
      <c r="A90" s="58"/>
      <c r="B90" s="122"/>
      <c r="C90" s="79" t="s">
        <v>190</v>
      </c>
      <c r="D90" s="80" t="s">
        <v>190</v>
      </c>
      <c r="E90" s="75" t="s">
        <v>191</v>
      </c>
      <c r="F90" s="31">
        <v>109470</v>
      </c>
      <c r="G90" s="32">
        <v>23</v>
      </c>
      <c r="H90" s="33">
        <v>109493</v>
      </c>
      <c r="I90" s="34">
        <v>263313</v>
      </c>
      <c r="J90" s="34">
        <v>3503</v>
      </c>
      <c r="K90" s="31">
        <v>12397</v>
      </c>
      <c r="L90" s="33">
        <v>376309</v>
      </c>
      <c r="N90" s="88"/>
      <c r="O90" s="83" t="s">
        <v>37</v>
      </c>
      <c r="P90" s="84"/>
      <c r="Q90" s="85"/>
      <c r="R90" s="39">
        <v>1216706</v>
      </c>
      <c r="S90" s="42">
        <v>96</v>
      </c>
      <c r="T90" s="41">
        <v>1216802</v>
      </c>
      <c r="U90" s="49">
        <v>3264189</v>
      </c>
      <c r="V90" s="49">
        <v>18063</v>
      </c>
      <c r="W90" s="40">
        <v>29076</v>
      </c>
      <c r="X90" s="41">
        <v>4499054</v>
      </c>
    </row>
    <row r="91" spans="1:24" ht="7.5" customHeight="1" x14ac:dyDescent="0.15">
      <c r="B91" s="122"/>
      <c r="C91" s="79"/>
      <c r="D91" s="81"/>
      <c r="E91" s="75" t="s">
        <v>192</v>
      </c>
      <c r="F91" s="31">
        <v>28530</v>
      </c>
      <c r="G91" s="32">
        <v>7</v>
      </c>
      <c r="H91" s="33">
        <v>28537</v>
      </c>
      <c r="I91" s="34">
        <v>53270</v>
      </c>
      <c r="J91" s="34">
        <v>894</v>
      </c>
      <c r="K91" s="31">
        <v>4625</v>
      </c>
      <c r="L91" s="33">
        <v>82701</v>
      </c>
      <c r="N91" s="86" t="s">
        <v>193</v>
      </c>
      <c r="O91" s="89" t="s">
        <v>194</v>
      </c>
      <c r="P91" s="90"/>
      <c r="Q91" s="91"/>
      <c r="R91" s="18">
        <v>117823</v>
      </c>
      <c r="S91" s="19">
        <v>3</v>
      </c>
      <c r="T91" s="20">
        <v>117826</v>
      </c>
      <c r="U91" s="60">
        <v>429134</v>
      </c>
      <c r="V91" s="21">
        <v>2460</v>
      </c>
      <c r="W91" s="18">
        <v>2013</v>
      </c>
      <c r="X91" s="20">
        <v>549420</v>
      </c>
    </row>
    <row r="92" spans="1:24" ht="7.5" customHeight="1" x14ac:dyDescent="0.15">
      <c r="B92" s="122"/>
      <c r="C92" s="79"/>
      <c r="D92" s="82"/>
      <c r="E92" s="75" t="s">
        <v>10</v>
      </c>
      <c r="F92" s="31">
        <v>138000</v>
      </c>
      <c r="G92" s="32">
        <v>30</v>
      </c>
      <c r="H92" s="33">
        <v>138030</v>
      </c>
      <c r="I92" s="34">
        <v>316583</v>
      </c>
      <c r="J92" s="34">
        <v>4397</v>
      </c>
      <c r="K92" s="31">
        <v>17022</v>
      </c>
      <c r="L92" s="33">
        <v>459010</v>
      </c>
      <c r="N92" s="87"/>
      <c r="O92" s="92" t="s">
        <v>195</v>
      </c>
      <c r="P92" s="93"/>
      <c r="Q92" s="94"/>
      <c r="R92" s="31">
        <v>11655</v>
      </c>
      <c r="S92" s="32">
        <v>0</v>
      </c>
      <c r="T92" s="33">
        <v>11655</v>
      </c>
      <c r="U92" s="34">
        <v>21222</v>
      </c>
      <c r="V92" s="34">
        <v>227</v>
      </c>
      <c r="W92" s="31">
        <v>115</v>
      </c>
      <c r="X92" s="33">
        <v>33104</v>
      </c>
    </row>
    <row r="93" spans="1:24" ht="7.5" customHeight="1" x14ac:dyDescent="0.15">
      <c r="B93" s="122"/>
      <c r="C93" s="79"/>
      <c r="D93" s="95" t="s">
        <v>196</v>
      </c>
      <c r="E93" s="94"/>
      <c r="F93" s="31">
        <v>73231</v>
      </c>
      <c r="G93" s="32">
        <v>11</v>
      </c>
      <c r="H93" s="33">
        <v>73242</v>
      </c>
      <c r="I93" s="34">
        <v>218958</v>
      </c>
      <c r="J93" s="34">
        <v>1594</v>
      </c>
      <c r="K93" s="31">
        <v>4066</v>
      </c>
      <c r="L93" s="33">
        <v>293794</v>
      </c>
      <c r="N93" s="87"/>
      <c r="O93" s="92" t="s">
        <v>197</v>
      </c>
      <c r="P93" s="93"/>
      <c r="Q93" s="94"/>
      <c r="R93" s="31">
        <v>10521</v>
      </c>
      <c r="S93" s="32">
        <v>0</v>
      </c>
      <c r="T93" s="33">
        <v>10521</v>
      </c>
      <c r="U93" s="34">
        <v>19309</v>
      </c>
      <c r="V93" s="34">
        <v>177</v>
      </c>
      <c r="W93" s="31">
        <v>178</v>
      </c>
      <c r="X93" s="33">
        <v>30007</v>
      </c>
    </row>
    <row r="94" spans="1:24" ht="7.5" customHeight="1" x14ac:dyDescent="0.15">
      <c r="B94" s="122"/>
      <c r="C94" s="79"/>
      <c r="D94" s="95" t="s">
        <v>198</v>
      </c>
      <c r="E94" s="94"/>
      <c r="F94" s="31">
        <v>64459</v>
      </c>
      <c r="G94" s="32">
        <v>21</v>
      </c>
      <c r="H94" s="33">
        <v>64480</v>
      </c>
      <c r="I94" s="34">
        <v>195725</v>
      </c>
      <c r="J94" s="34">
        <v>1529</v>
      </c>
      <c r="K94" s="31">
        <v>5549</v>
      </c>
      <c r="L94" s="33">
        <v>261734</v>
      </c>
      <c r="N94" s="88"/>
      <c r="O94" s="83" t="s">
        <v>37</v>
      </c>
      <c r="P94" s="84"/>
      <c r="Q94" s="85"/>
      <c r="R94" s="39">
        <v>139999</v>
      </c>
      <c r="S94" s="42">
        <v>3</v>
      </c>
      <c r="T94" s="41">
        <v>140002</v>
      </c>
      <c r="U94" s="43">
        <v>469665</v>
      </c>
      <c r="V94" s="43">
        <v>2864</v>
      </c>
      <c r="W94" s="39">
        <v>2306</v>
      </c>
      <c r="X94" s="41">
        <v>612531</v>
      </c>
    </row>
    <row r="95" spans="1:24" ht="7.5" customHeight="1" x14ac:dyDescent="0.15">
      <c r="B95" s="122"/>
      <c r="C95" s="79" t="s">
        <v>199</v>
      </c>
      <c r="D95" s="99" t="s">
        <v>200</v>
      </c>
      <c r="E95" s="100"/>
      <c r="F95" s="31">
        <v>97229</v>
      </c>
      <c r="G95" s="32">
        <v>24</v>
      </c>
      <c r="H95" s="33">
        <v>97253</v>
      </c>
      <c r="I95" s="34">
        <v>203048</v>
      </c>
      <c r="J95" s="34">
        <v>1448</v>
      </c>
      <c r="K95" s="31">
        <v>1757</v>
      </c>
      <c r="L95" s="33">
        <v>301749</v>
      </c>
      <c r="N95" s="101" t="s">
        <v>201</v>
      </c>
      <c r="O95" s="102"/>
      <c r="P95" s="102"/>
      <c r="Q95" s="103"/>
      <c r="R95" s="61">
        <v>8343443</v>
      </c>
      <c r="S95" s="61">
        <v>1211</v>
      </c>
      <c r="T95" s="62">
        <v>8344654</v>
      </c>
      <c r="U95" s="63">
        <v>22949884</v>
      </c>
      <c r="V95" s="63">
        <v>160759</v>
      </c>
      <c r="W95" s="64">
        <v>318528</v>
      </c>
      <c r="X95" s="62">
        <v>31455297</v>
      </c>
    </row>
    <row r="96" spans="1:24" ht="7.5" customHeight="1" x14ac:dyDescent="0.15">
      <c r="B96" s="122"/>
      <c r="C96" s="79"/>
      <c r="D96" s="99" t="s">
        <v>202</v>
      </c>
      <c r="E96" s="100"/>
      <c r="F96" s="31">
        <v>11137</v>
      </c>
      <c r="G96" s="32">
        <v>4</v>
      </c>
      <c r="H96" s="33">
        <v>11141</v>
      </c>
      <c r="I96" s="34">
        <v>26894</v>
      </c>
      <c r="J96" s="34">
        <v>205</v>
      </c>
      <c r="K96" s="31">
        <v>125</v>
      </c>
      <c r="L96" s="33">
        <v>38240</v>
      </c>
      <c r="N96" s="65"/>
      <c r="O96" s="65"/>
      <c r="P96" s="65"/>
      <c r="Q96" s="65"/>
      <c r="R96" s="54"/>
      <c r="S96" s="54"/>
      <c r="T96" s="54"/>
      <c r="U96" s="54"/>
      <c r="V96" s="54"/>
      <c r="W96" s="54"/>
      <c r="X96" s="54"/>
    </row>
    <row r="97" spans="2:24" ht="7.5" customHeight="1" x14ac:dyDescent="0.15">
      <c r="B97" s="122"/>
      <c r="C97" s="79"/>
      <c r="D97" s="99" t="s">
        <v>10</v>
      </c>
      <c r="E97" s="100"/>
      <c r="F97" s="45">
        <v>108366</v>
      </c>
      <c r="G97" s="32">
        <v>28</v>
      </c>
      <c r="H97" s="33">
        <v>108394</v>
      </c>
      <c r="I97" s="31">
        <v>229942</v>
      </c>
      <c r="J97" s="31">
        <v>1653</v>
      </c>
      <c r="K97" s="31">
        <v>1882</v>
      </c>
      <c r="L97" s="33">
        <v>339989</v>
      </c>
      <c r="N97" s="65"/>
      <c r="O97" s="65"/>
      <c r="P97" s="66"/>
      <c r="Q97" s="66"/>
      <c r="R97" s="67"/>
      <c r="S97" s="67"/>
      <c r="T97" s="67"/>
      <c r="U97" s="67"/>
      <c r="V97" s="67"/>
      <c r="W97" s="67"/>
      <c r="X97" s="67"/>
    </row>
    <row r="98" spans="2:24" ht="7.5" customHeight="1" x14ac:dyDescent="0.15">
      <c r="B98" s="123"/>
      <c r="C98" s="78" t="s">
        <v>37</v>
      </c>
      <c r="D98" s="78"/>
      <c r="E98" s="78"/>
      <c r="F98" s="48">
        <v>1922741</v>
      </c>
      <c r="G98" s="42">
        <v>332</v>
      </c>
      <c r="H98" s="41">
        <v>1923073</v>
      </c>
      <c r="I98" s="39">
        <v>5112530</v>
      </c>
      <c r="J98" s="39">
        <v>40309</v>
      </c>
      <c r="K98" s="39">
        <v>124252</v>
      </c>
      <c r="L98" s="41">
        <v>7075912</v>
      </c>
      <c r="N98" s="65"/>
      <c r="O98" s="65"/>
      <c r="P98" s="66"/>
      <c r="Q98" s="66"/>
      <c r="R98" s="67"/>
      <c r="S98" s="67"/>
      <c r="T98" s="67"/>
      <c r="U98" s="67"/>
      <c r="V98" s="67"/>
      <c r="W98" s="67"/>
      <c r="X98" s="67"/>
    </row>
    <row r="99" spans="2:24" x14ac:dyDescent="0.15">
      <c r="B99" s="58"/>
      <c r="C99" s="58"/>
      <c r="D99" s="68"/>
      <c r="E99" s="68"/>
      <c r="F99" s="69"/>
      <c r="G99" s="69"/>
      <c r="H99" s="69"/>
      <c r="I99" s="69"/>
      <c r="J99" s="69"/>
      <c r="K99" s="69"/>
      <c r="L99" s="69"/>
      <c r="N99" s="65"/>
      <c r="O99" s="65"/>
      <c r="P99" s="66"/>
      <c r="Q99" s="66"/>
      <c r="R99" s="67"/>
      <c r="S99" s="67"/>
      <c r="T99" s="67"/>
      <c r="U99" s="67"/>
      <c r="V99" s="67"/>
      <c r="W99" s="67"/>
      <c r="X99" s="67"/>
    </row>
    <row r="100" spans="2:24" x14ac:dyDescent="0.15">
      <c r="B100" s="58"/>
      <c r="C100" s="58"/>
      <c r="D100" s="68"/>
      <c r="E100" s="68"/>
      <c r="F100" s="69"/>
      <c r="G100" s="69"/>
      <c r="H100" s="69"/>
      <c r="I100" s="69"/>
      <c r="J100" s="69"/>
      <c r="K100" s="69"/>
      <c r="L100" s="69"/>
      <c r="N100" s="65"/>
      <c r="O100" s="65"/>
      <c r="P100" s="66"/>
      <c r="Q100" s="66"/>
      <c r="R100" s="67"/>
      <c r="S100" s="67"/>
      <c r="T100" s="67"/>
      <c r="U100" s="67"/>
      <c r="V100" s="67"/>
      <c r="W100" s="67"/>
      <c r="X100" s="67"/>
    </row>
    <row r="101" spans="2:24" ht="19.5" hidden="1" x14ac:dyDescent="0.15">
      <c r="B101" s="58"/>
      <c r="C101" s="58"/>
      <c r="D101" s="68"/>
      <c r="E101" s="68"/>
      <c r="F101" s="69"/>
      <c r="G101" s="69"/>
      <c r="H101" s="69"/>
      <c r="I101" s="69"/>
      <c r="J101" s="69"/>
      <c r="K101" s="69"/>
      <c r="L101" s="69"/>
      <c r="N101" s="70" t="s">
        <v>203</v>
      </c>
      <c r="O101" s="71" t="s">
        <v>186</v>
      </c>
      <c r="P101" s="70" t="s">
        <v>204</v>
      </c>
      <c r="Q101" s="77" t="s">
        <v>186</v>
      </c>
      <c r="R101" s="73">
        <v>761</v>
      </c>
      <c r="S101" s="73">
        <v>0</v>
      </c>
      <c r="T101" s="73">
        <v>761</v>
      </c>
      <c r="U101" s="73">
        <v>377</v>
      </c>
      <c r="V101" s="73">
        <v>3</v>
      </c>
      <c r="W101" s="73">
        <v>15</v>
      </c>
      <c r="X101" s="73">
        <v>1141</v>
      </c>
    </row>
    <row r="102" spans="2:24" hidden="1" x14ac:dyDescent="0.15">
      <c r="B102" s="58"/>
      <c r="C102" s="58"/>
      <c r="D102" s="68"/>
      <c r="E102" s="68"/>
      <c r="F102" s="69"/>
      <c r="G102" s="69"/>
      <c r="H102" s="69"/>
      <c r="I102" s="69"/>
      <c r="J102" s="69"/>
      <c r="K102" s="69"/>
      <c r="L102" s="69"/>
      <c r="N102" s="70"/>
      <c r="O102" s="71"/>
      <c r="P102" s="70"/>
      <c r="Q102" s="77" t="s">
        <v>205</v>
      </c>
      <c r="R102" s="73">
        <v>23722</v>
      </c>
      <c r="S102" s="73">
        <v>0</v>
      </c>
      <c r="T102" s="73">
        <v>23722</v>
      </c>
      <c r="U102" s="73">
        <v>35349</v>
      </c>
      <c r="V102" s="73">
        <v>271</v>
      </c>
      <c r="W102" s="73">
        <v>355</v>
      </c>
      <c r="X102" s="73">
        <v>59342</v>
      </c>
    </row>
    <row r="103" spans="2:24" x14ac:dyDescent="0.15">
      <c r="B103" s="58"/>
      <c r="C103" s="58"/>
      <c r="D103" s="68"/>
      <c r="E103" s="68"/>
      <c r="F103" s="69"/>
      <c r="G103" s="69"/>
      <c r="H103" s="69"/>
      <c r="I103" s="69"/>
      <c r="J103" s="69"/>
      <c r="K103" s="69"/>
      <c r="L103" s="69"/>
      <c r="P103" s="59"/>
      <c r="Q103" s="59"/>
      <c r="R103" s="5"/>
      <c r="S103" s="5"/>
      <c r="T103" s="5"/>
      <c r="U103" s="5"/>
    </row>
  </sheetData>
  <mergeCells count="183">
    <mergeCell ref="C95:C97"/>
    <mergeCell ref="D95:E95"/>
    <mergeCell ref="N95:Q95"/>
    <mergeCell ref="D96:E96"/>
    <mergeCell ref="D97:E97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O74:Q74"/>
    <mergeCell ref="O75:Q75"/>
    <mergeCell ref="O76:Q76"/>
    <mergeCell ref="C77:C89"/>
    <mergeCell ref="D77:D79"/>
    <mergeCell ref="N77:N90"/>
    <mergeCell ref="O77:O80"/>
    <mergeCell ref="P77:Q77"/>
    <mergeCell ref="P78:Q78"/>
    <mergeCell ref="P79:Q79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C63:C76"/>
    <mergeCell ref="D63:D65"/>
    <mergeCell ref="P63:Q63"/>
    <mergeCell ref="O64:O65"/>
    <mergeCell ref="P64:Q64"/>
    <mergeCell ref="P65:Q65"/>
    <mergeCell ref="D66:D69"/>
    <mergeCell ref="O66:O68"/>
    <mergeCell ref="P66:Q66"/>
    <mergeCell ref="P67:Q67"/>
    <mergeCell ref="O58:O60"/>
    <mergeCell ref="P58:Q58"/>
    <mergeCell ref="D59:D61"/>
    <mergeCell ref="P59:Q59"/>
    <mergeCell ref="P60:Q60"/>
    <mergeCell ref="O61:O63"/>
    <mergeCell ref="P61:Q61"/>
    <mergeCell ref="D62:E62"/>
    <mergeCell ref="P62:Q6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D48:E48"/>
    <mergeCell ref="C49:C52"/>
    <mergeCell ref="D49:E49"/>
    <mergeCell ref="D50:E50"/>
    <mergeCell ref="O50:O52"/>
    <mergeCell ref="P50:Q50"/>
    <mergeCell ref="D51:E51"/>
    <mergeCell ref="P51:Q51"/>
    <mergeCell ref="D52:E52"/>
    <mergeCell ref="P52:Q52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P38:Q38"/>
    <mergeCell ref="D39:E39"/>
    <mergeCell ref="P39:Q39"/>
    <mergeCell ref="C40:E40"/>
    <mergeCell ref="P40:Q40"/>
    <mergeCell ref="B41:B98"/>
    <mergeCell ref="C41:C44"/>
    <mergeCell ref="D41:E41"/>
    <mergeCell ref="P41:Q41"/>
    <mergeCell ref="D42:D44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D25:E25"/>
    <mergeCell ref="D26:E26"/>
    <mergeCell ref="D27:E27"/>
    <mergeCell ref="O27:O36"/>
    <mergeCell ref="P27:Q27"/>
    <mergeCell ref="C28:C30"/>
    <mergeCell ref="D28:E28"/>
    <mergeCell ref="P28:Q28"/>
    <mergeCell ref="D29:E29"/>
    <mergeCell ref="P29:P32"/>
    <mergeCell ref="B20:B40"/>
    <mergeCell ref="C20:C23"/>
    <mergeCell ref="D20:D22"/>
    <mergeCell ref="P20:Q20"/>
    <mergeCell ref="O21:O26"/>
    <mergeCell ref="P21:Q21"/>
    <mergeCell ref="P22:Q22"/>
    <mergeCell ref="D23:E23"/>
    <mergeCell ref="P23:P26"/>
    <mergeCell ref="C24:C27"/>
    <mergeCell ref="O16:Q16"/>
    <mergeCell ref="D17:E17"/>
    <mergeCell ref="N17:N42"/>
    <mergeCell ref="O17:Q17"/>
    <mergeCell ref="D18:E18"/>
    <mergeCell ref="O18:O20"/>
    <mergeCell ref="P18:Q18"/>
    <mergeCell ref="C19:E19"/>
    <mergeCell ref="P19:Q19"/>
    <mergeCell ref="D24:E24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</mergeCells>
  <phoneticPr fontId="2"/>
  <printOptions horizontalCentered="1"/>
  <pageMargins left="0" right="0" top="0.19685039370078741" bottom="0.19685039370078741" header="0" footer="0"/>
  <pageSetup paperSize="9" scale="8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>
      <selection activeCell="B1" sqref="B1:L1"/>
    </sheetView>
  </sheetViews>
  <sheetFormatPr defaultRowHeight="11.25" x14ac:dyDescent="0.15"/>
  <cols>
    <col min="1" max="1" width="0.25" style="59" hidden="1" customWidth="1"/>
    <col min="2" max="2" width="2.75" style="59" customWidth="1"/>
    <col min="3" max="3" width="3.125" style="59" customWidth="1"/>
    <col min="4" max="4" width="3.125" style="74" customWidth="1"/>
    <col min="5" max="5" width="6.625" style="74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59" customWidth="1"/>
    <col min="15" max="15" width="3.125" style="59" customWidth="1"/>
    <col min="16" max="16" width="3.125" style="74" customWidth="1"/>
    <col min="17" max="17" width="6.625" style="74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223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29" t="s">
        <v>2</v>
      </c>
      <c r="G4" s="130"/>
      <c r="H4" s="131"/>
      <c r="I4" s="132" t="s">
        <v>3</v>
      </c>
      <c r="J4" s="133" t="s">
        <v>4</v>
      </c>
      <c r="K4" s="129" t="s">
        <v>5</v>
      </c>
      <c r="L4" s="134"/>
      <c r="M4" s="17"/>
      <c r="N4" s="86" t="s">
        <v>6</v>
      </c>
      <c r="O4" s="108" t="s">
        <v>7</v>
      </c>
      <c r="P4" s="125" t="s">
        <v>6</v>
      </c>
      <c r="Q4" s="126"/>
      <c r="R4" s="18">
        <v>111804</v>
      </c>
      <c r="S4" s="19">
        <v>5</v>
      </c>
      <c r="T4" s="20">
        <f t="shared" ref="T4:T15" si="0">SUM(R4:S4)</f>
        <v>111809</v>
      </c>
      <c r="U4" s="21">
        <v>378334</v>
      </c>
      <c r="V4" s="21">
        <v>2233</v>
      </c>
      <c r="W4" s="18">
        <v>2532</v>
      </c>
      <c r="X4" s="20">
        <f t="shared" ref="X4:X77" si="1">SUM(T4:V4)</f>
        <v>492376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32"/>
      <c r="J5" s="133"/>
      <c r="K5" s="26" t="s">
        <v>11</v>
      </c>
      <c r="L5" s="29"/>
      <c r="M5" s="17"/>
      <c r="N5" s="87"/>
      <c r="O5" s="105"/>
      <c r="P5" s="96" t="s">
        <v>12</v>
      </c>
      <c r="Q5" s="75" t="s">
        <v>13</v>
      </c>
      <c r="R5" s="31">
        <v>63907</v>
      </c>
      <c r="S5" s="32">
        <v>4</v>
      </c>
      <c r="T5" s="33">
        <f t="shared" si="0"/>
        <v>63911</v>
      </c>
      <c r="U5" s="34">
        <v>168450</v>
      </c>
      <c r="V5" s="34">
        <v>1136</v>
      </c>
      <c r="W5" s="31">
        <v>1109</v>
      </c>
      <c r="X5" s="33">
        <f t="shared" si="1"/>
        <v>233497</v>
      </c>
    </row>
    <row r="6" spans="1:24" s="22" customFormat="1" ht="7.5" customHeight="1" x14ac:dyDescent="0.15">
      <c r="A6" s="13"/>
      <c r="B6" s="86" t="s">
        <v>14</v>
      </c>
      <c r="C6" s="89" t="s">
        <v>15</v>
      </c>
      <c r="D6" s="90"/>
      <c r="E6" s="91"/>
      <c r="F6" s="18">
        <v>88862</v>
      </c>
      <c r="G6" s="19">
        <v>9</v>
      </c>
      <c r="H6" s="20">
        <f t="shared" ref="H6:H51" si="2">SUM(F6:G6)</f>
        <v>88871</v>
      </c>
      <c r="I6" s="21">
        <v>399592</v>
      </c>
      <c r="J6" s="21">
        <v>3644</v>
      </c>
      <c r="K6" s="18">
        <v>10091</v>
      </c>
      <c r="L6" s="20">
        <f t="shared" ref="L6:L51" si="3">SUM(H6:J6)</f>
        <v>492107</v>
      </c>
      <c r="M6" s="17"/>
      <c r="N6" s="87"/>
      <c r="O6" s="105"/>
      <c r="P6" s="97"/>
      <c r="Q6" s="76" t="s">
        <v>16</v>
      </c>
      <c r="R6" s="31">
        <v>31380</v>
      </c>
      <c r="S6" s="32">
        <v>2</v>
      </c>
      <c r="T6" s="33">
        <f t="shared" si="0"/>
        <v>31382</v>
      </c>
      <c r="U6" s="34">
        <v>77724</v>
      </c>
      <c r="V6" s="34">
        <v>373</v>
      </c>
      <c r="W6" s="31">
        <v>517</v>
      </c>
      <c r="X6" s="33">
        <f t="shared" si="1"/>
        <v>109479</v>
      </c>
    </row>
    <row r="7" spans="1:24" s="22" customFormat="1" ht="7.5" customHeight="1" x14ac:dyDescent="0.15">
      <c r="A7" s="13"/>
      <c r="B7" s="87"/>
      <c r="C7" s="92" t="s">
        <v>17</v>
      </c>
      <c r="D7" s="93"/>
      <c r="E7" s="94"/>
      <c r="F7" s="31">
        <v>28138</v>
      </c>
      <c r="G7" s="32">
        <v>1</v>
      </c>
      <c r="H7" s="33">
        <f t="shared" si="2"/>
        <v>28139</v>
      </c>
      <c r="I7" s="34">
        <v>96175</v>
      </c>
      <c r="J7" s="34">
        <v>523</v>
      </c>
      <c r="K7" s="31">
        <v>932</v>
      </c>
      <c r="L7" s="33">
        <f t="shared" si="3"/>
        <v>124837</v>
      </c>
      <c r="M7" s="17"/>
      <c r="N7" s="87"/>
      <c r="O7" s="106"/>
      <c r="P7" s="98"/>
      <c r="Q7" s="76" t="s">
        <v>10</v>
      </c>
      <c r="R7" s="31">
        <f>SUM(R5:R6)</f>
        <v>95287</v>
      </c>
      <c r="S7" s="32">
        <f>SUM(S5:S6)</f>
        <v>6</v>
      </c>
      <c r="T7" s="33">
        <f t="shared" si="0"/>
        <v>95293</v>
      </c>
      <c r="U7" s="34">
        <f t="shared" ref="U7:W7" si="4">SUM(U5:U6)</f>
        <v>246174</v>
      </c>
      <c r="V7" s="34">
        <f t="shared" si="4"/>
        <v>1509</v>
      </c>
      <c r="W7" s="31">
        <f t="shared" si="4"/>
        <v>1626</v>
      </c>
      <c r="X7" s="33">
        <f t="shared" si="1"/>
        <v>342976</v>
      </c>
    </row>
    <row r="8" spans="1:24" s="22" customFormat="1" ht="7.5" customHeight="1" x14ac:dyDescent="0.15">
      <c r="A8" s="13"/>
      <c r="B8" s="87"/>
      <c r="C8" s="92" t="s">
        <v>18</v>
      </c>
      <c r="D8" s="93"/>
      <c r="E8" s="94"/>
      <c r="F8" s="31">
        <v>41135</v>
      </c>
      <c r="G8" s="32">
        <v>4</v>
      </c>
      <c r="H8" s="33">
        <f t="shared" si="2"/>
        <v>41139</v>
      </c>
      <c r="I8" s="34">
        <v>123280</v>
      </c>
      <c r="J8" s="34">
        <v>880</v>
      </c>
      <c r="K8" s="31">
        <v>1661</v>
      </c>
      <c r="L8" s="33">
        <f t="shared" si="3"/>
        <v>165299</v>
      </c>
      <c r="M8" s="17"/>
      <c r="N8" s="87"/>
      <c r="O8" s="127" t="s">
        <v>19</v>
      </c>
      <c r="P8" s="99"/>
      <c r="Q8" s="100"/>
      <c r="R8" s="31">
        <v>83080</v>
      </c>
      <c r="S8" s="32">
        <v>9</v>
      </c>
      <c r="T8" s="33">
        <f t="shared" si="0"/>
        <v>83089</v>
      </c>
      <c r="U8" s="34">
        <v>288399</v>
      </c>
      <c r="V8" s="34">
        <v>1271</v>
      </c>
      <c r="W8" s="31">
        <v>1945</v>
      </c>
      <c r="X8" s="33">
        <f t="shared" si="1"/>
        <v>372759</v>
      </c>
    </row>
    <row r="9" spans="1:24" s="22" customFormat="1" ht="7.5" customHeight="1" x14ac:dyDescent="0.15">
      <c r="A9" s="13"/>
      <c r="B9" s="87"/>
      <c r="C9" s="104" t="s">
        <v>20</v>
      </c>
      <c r="D9" s="95" t="s">
        <v>21</v>
      </c>
      <c r="E9" s="94"/>
      <c r="F9" s="31">
        <v>21795</v>
      </c>
      <c r="G9" s="32">
        <v>2</v>
      </c>
      <c r="H9" s="33">
        <f t="shared" si="2"/>
        <v>21797</v>
      </c>
      <c r="I9" s="34">
        <v>57228</v>
      </c>
      <c r="J9" s="34">
        <v>297</v>
      </c>
      <c r="K9" s="31">
        <v>554</v>
      </c>
      <c r="L9" s="33">
        <f t="shared" si="3"/>
        <v>79322</v>
      </c>
      <c r="M9" s="17"/>
      <c r="N9" s="87"/>
      <c r="O9" s="79" t="s">
        <v>22</v>
      </c>
      <c r="P9" s="99" t="s">
        <v>23</v>
      </c>
      <c r="Q9" s="100"/>
      <c r="R9" s="31">
        <v>54693</v>
      </c>
      <c r="S9" s="32">
        <v>4</v>
      </c>
      <c r="T9" s="33">
        <f t="shared" si="0"/>
        <v>54697</v>
      </c>
      <c r="U9" s="34">
        <v>151049</v>
      </c>
      <c r="V9" s="34">
        <v>802</v>
      </c>
      <c r="W9" s="31">
        <v>1064</v>
      </c>
      <c r="X9" s="33">
        <f t="shared" si="1"/>
        <v>206548</v>
      </c>
    </row>
    <row r="10" spans="1:24" s="22" customFormat="1" ht="7.5" customHeight="1" x14ac:dyDescent="0.15">
      <c r="A10" s="13"/>
      <c r="B10" s="87"/>
      <c r="C10" s="105"/>
      <c r="D10" s="99" t="s">
        <v>24</v>
      </c>
      <c r="E10" s="100"/>
      <c r="F10" s="31">
        <v>6077</v>
      </c>
      <c r="G10" s="32">
        <v>1</v>
      </c>
      <c r="H10" s="33">
        <f>SUM(F10:G10)</f>
        <v>6078</v>
      </c>
      <c r="I10" s="34">
        <v>36722</v>
      </c>
      <c r="J10" s="34">
        <v>204</v>
      </c>
      <c r="K10" s="31">
        <v>354</v>
      </c>
      <c r="L10" s="33">
        <f>SUM(H10:J10)</f>
        <v>43004</v>
      </c>
      <c r="M10" s="17"/>
      <c r="N10" s="87"/>
      <c r="O10" s="79"/>
      <c r="P10" s="99" t="s">
        <v>25</v>
      </c>
      <c r="Q10" s="100"/>
      <c r="R10" s="31">
        <v>27485</v>
      </c>
      <c r="S10" s="32">
        <v>14</v>
      </c>
      <c r="T10" s="33">
        <f t="shared" si="0"/>
        <v>27499</v>
      </c>
      <c r="U10" s="31">
        <v>126009</v>
      </c>
      <c r="V10" s="31">
        <v>793</v>
      </c>
      <c r="W10" s="31">
        <v>1378</v>
      </c>
      <c r="X10" s="33">
        <f t="shared" si="1"/>
        <v>154301</v>
      </c>
    </row>
    <row r="11" spans="1:24" s="22" customFormat="1" ht="7.5" customHeight="1" x14ac:dyDescent="0.15">
      <c r="A11" s="13"/>
      <c r="B11" s="87"/>
      <c r="C11" s="106"/>
      <c r="D11" s="99" t="s">
        <v>10</v>
      </c>
      <c r="E11" s="100"/>
      <c r="F11" s="31">
        <f>SUM(F9:F10)</f>
        <v>27872</v>
      </c>
      <c r="G11" s="32">
        <f>SUM(G9:G10)</f>
        <v>3</v>
      </c>
      <c r="H11" s="33">
        <f>SUM(F11:G11)</f>
        <v>27875</v>
      </c>
      <c r="I11" s="34">
        <f t="shared" ref="I11:K11" si="5">SUM(I9:I10)</f>
        <v>93950</v>
      </c>
      <c r="J11" s="34">
        <f t="shared" si="5"/>
        <v>501</v>
      </c>
      <c r="K11" s="31">
        <f t="shared" si="5"/>
        <v>908</v>
      </c>
      <c r="L11" s="33">
        <f>SUM(H11:J11)</f>
        <v>122326</v>
      </c>
      <c r="M11" s="17"/>
      <c r="N11" s="87"/>
      <c r="O11" s="79"/>
      <c r="P11" s="99" t="s">
        <v>10</v>
      </c>
      <c r="Q11" s="100"/>
      <c r="R11" s="31">
        <f>SUM(R9:R10)</f>
        <v>82178</v>
      </c>
      <c r="S11" s="32">
        <f>SUM(S9:S10)</f>
        <v>18</v>
      </c>
      <c r="T11" s="33">
        <f t="shared" si="0"/>
        <v>82196</v>
      </c>
      <c r="U11" s="34">
        <f t="shared" ref="U11:W11" si="6">SUM(U9:U10)</f>
        <v>277058</v>
      </c>
      <c r="V11" s="34">
        <f t="shared" si="6"/>
        <v>1595</v>
      </c>
      <c r="W11" s="31">
        <f t="shared" si="6"/>
        <v>2442</v>
      </c>
      <c r="X11" s="33">
        <f t="shared" si="1"/>
        <v>360849</v>
      </c>
    </row>
    <row r="12" spans="1:24" s="22" customFormat="1" ht="7.5" customHeight="1" x14ac:dyDescent="0.15">
      <c r="A12" s="13"/>
      <c r="B12" s="87"/>
      <c r="C12" s="115" t="s">
        <v>26</v>
      </c>
      <c r="D12" s="95" t="s">
        <v>27</v>
      </c>
      <c r="E12" s="94"/>
      <c r="F12" s="31">
        <v>16156</v>
      </c>
      <c r="G12" s="32">
        <v>0</v>
      </c>
      <c r="H12" s="33">
        <f t="shared" si="2"/>
        <v>16156</v>
      </c>
      <c r="I12" s="34">
        <v>58831</v>
      </c>
      <c r="J12" s="34">
        <v>306</v>
      </c>
      <c r="K12" s="31">
        <v>592</v>
      </c>
      <c r="L12" s="33">
        <f t="shared" si="3"/>
        <v>75293</v>
      </c>
      <c r="M12" s="17"/>
      <c r="N12" s="87"/>
      <c r="O12" s="79" t="s">
        <v>28</v>
      </c>
      <c r="P12" s="99" t="s">
        <v>29</v>
      </c>
      <c r="Q12" s="100"/>
      <c r="R12" s="31">
        <v>150868</v>
      </c>
      <c r="S12" s="32">
        <v>30</v>
      </c>
      <c r="T12" s="33">
        <f t="shared" si="0"/>
        <v>150898</v>
      </c>
      <c r="U12" s="34">
        <v>289706</v>
      </c>
      <c r="V12" s="34">
        <v>2101</v>
      </c>
      <c r="W12" s="31">
        <v>2524</v>
      </c>
      <c r="X12" s="33">
        <f t="shared" si="1"/>
        <v>442705</v>
      </c>
    </row>
    <row r="13" spans="1:24" s="22" customFormat="1" ht="7.5" customHeight="1" x14ac:dyDescent="0.15">
      <c r="A13" s="13"/>
      <c r="B13" s="87"/>
      <c r="C13" s="135"/>
      <c r="D13" s="95" t="s">
        <v>30</v>
      </c>
      <c r="E13" s="94"/>
      <c r="F13" s="31">
        <v>5583</v>
      </c>
      <c r="G13" s="32">
        <v>0</v>
      </c>
      <c r="H13" s="33">
        <f t="shared" si="2"/>
        <v>5583</v>
      </c>
      <c r="I13" s="34">
        <v>10336</v>
      </c>
      <c r="J13" s="34">
        <v>80</v>
      </c>
      <c r="K13" s="31">
        <v>134</v>
      </c>
      <c r="L13" s="33">
        <f t="shared" si="3"/>
        <v>15999</v>
      </c>
      <c r="M13" s="17"/>
      <c r="N13" s="87"/>
      <c r="O13" s="79"/>
      <c r="P13" s="107" t="s">
        <v>31</v>
      </c>
      <c r="Q13" s="76" t="s">
        <v>32</v>
      </c>
      <c r="R13" s="36">
        <v>124888</v>
      </c>
      <c r="S13" s="37">
        <v>22</v>
      </c>
      <c r="T13" s="33">
        <f t="shared" si="0"/>
        <v>124910</v>
      </c>
      <c r="U13" s="38">
        <v>240893</v>
      </c>
      <c r="V13" s="38">
        <v>1713</v>
      </c>
      <c r="W13" s="36">
        <v>2273</v>
      </c>
      <c r="X13" s="33">
        <f t="shared" si="1"/>
        <v>367516</v>
      </c>
    </row>
    <row r="14" spans="1:24" s="22" customFormat="1" ht="7.5" customHeight="1" x14ac:dyDescent="0.15">
      <c r="A14" s="13"/>
      <c r="B14" s="87"/>
      <c r="C14" s="136"/>
      <c r="D14" s="99" t="s">
        <v>10</v>
      </c>
      <c r="E14" s="100"/>
      <c r="F14" s="31">
        <f>SUM(F12:F13)</f>
        <v>21739</v>
      </c>
      <c r="G14" s="32">
        <f>SUM(G12:G13)</f>
        <v>0</v>
      </c>
      <c r="H14" s="33">
        <f t="shared" si="2"/>
        <v>21739</v>
      </c>
      <c r="I14" s="34">
        <f t="shared" ref="I14:K14" si="7">SUM(I12:I13)</f>
        <v>69167</v>
      </c>
      <c r="J14" s="34">
        <f t="shared" si="7"/>
        <v>386</v>
      </c>
      <c r="K14" s="31">
        <f t="shared" si="7"/>
        <v>726</v>
      </c>
      <c r="L14" s="33">
        <f t="shared" si="3"/>
        <v>91292</v>
      </c>
      <c r="M14" s="17"/>
      <c r="N14" s="87"/>
      <c r="O14" s="79"/>
      <c r="P14" s="124"/>
      <c r="Q14" s="76" t="s">
        <v>33</v>
      </c>
      <c r="R14" s="36">
        <v>25549</v>
      </c>
      <c r="S14" s="37">
        <v>6</v>
      </c>
      <c r="T14" s="33">
        <f t="shared" si="0"/>
        <v>25555</v>
      </c>
      <c r="U14" s="38">
        <v>57767</v>
      </c>
      <c r="V14" s="38">
        <v>377</v>
      </c>
      <c r="W14" s="36">
        <v>521</v>
      </c>
      <c r="X14" s="33">
        <f t="shared" si="1"/>
        <v>83699</v>
      </c>
    </row>
    <row r="15" spans="1:24" s="22" customFormat="1" ht="7.5" customHeight="1" x14ac:dyDescent="0.15">
      <c r="A15" s="13"/>
      <c r="B15" s="87"/>
      <c r="C15" s="92" t="s">
        <v>34</v>
      </c>
      <c r="D15" s="93"/>
      <c r="E15" s="94"/>
      <c r="F15" s="31">
        <v>26594</v>
      </c>
      <c r="G15" s="32">
        <v>2</v>
      </c>
      <c r="H15" s="33">
        <f t="shared" si="2"/>
        <v>26596</v>
      </c>
      <c r="I15" s="34">
        <v>78560</v>
      </c>
      <c r="J15" s="34">
        <v>390</v>
      </c>
      <c r="K15" s="31">
        <v>849</v>
      </c>
      <c r="L15" s="33">
        <f t="shared" si="3"/>
        <v>105546</v>
      </c>
      <c r="M15" s="17"/>
      <c r="N15" s="87"/>
      <c r="O15" s="79"/>
      <c r="P15" s="124"/>
      <c r="Q15" s="76" t="s">
        <v>10</v>
      </c>
      <c r="R15" s="31">
        <f>SUM(R13:R14)</f>
        <v>150437</v>
      </c>
      <c r="S15" s="32">
        <f>SUM(S13:S14)</f>
        <v>28</v>
      </c>
      <c r="T15" s="33">
        <f t="shared" si="0"/>
        <v>150465</v>
      </c>
      <c r="U15" s="34">
        <f>SUM(U13:U14)</f>
        <v>298660</v>
      </c>
      <c r="V15" s="34">
        <f t="shared" ref="V15:W15" si="8">SUM(V13:V14)</f>
        <v>2090</v>
      </c>
      <c r="W15" s="31">
        <f t="shared" si="8"/>
        <v>2794</v>
      </c>
      <c r="X15" s="33">
        <f t="shared" si="1"/>
        <v>451215</v>
      </c>
    </row>
    <row r="16" spans="1:24" s="22" customFormat="1" ht="7.5" customHeight="1" x14ac:dyDescent="0.15">
      <c r="A16" s="13"/>
      <c r="B16" s="87"/>
      <c r="C16" s="115" t="s">
        <v>35</v>
      </c>
      <c r="D16" s="95" t="s">
        <v>36</v>
      </c>
      <c r="E16" s="94"/>
      <c r="F16" s="31">
        <v>21796</v>
      </c>
      <c r="G16" s="32">
        <v>3</v>
      </c>
      <c r="H16" s="33">
        <f t="shared" si="2"/>
        <v>21799</v>
      </c>
      <c r="I16" s="34">
        <v>59540</v>
      </c>
      <c r="J16" s="34">
        <v>374</v>
      </c>
      <c r="K16" s="31">
        <v>684</v>
      </c>
      <c r="L16" s="33">
        <f t="shared" si="3"/>
        <v>81713</v>
      </c>
      <c r="M16" s="17"/>
      <c r="N16" s="88"/>
      <c r="O16" s="83" t="s">
        <v>37</v>
      </c>
      <c r="P16" s="84"/>
      <c r="Q16" s="85"/>
      <c r="R16" s="39">
        <f>SUM(R4,R11:R12,R15,R7:R8)</f>
        <v>673654</v>
      </c>
      <c r="S16" s="40">
        <f>SUM(S4,S11:S12,S15,S7:S8)</f>
        <v>96</v>
      </c>
      <c r="T16" s="41">
        <f t="shared" ref="T16" si="9">SUM(R16:S16)</f>
        <v>673750</v>
      </c>
      <c r="U16" s="39">
        <f t="shared" ref="U16:W16" si="10">SUM(U4,U11:U12,U15,U7:U8)</f>
        <v>1778331</v>
      </c>
      <c r="V16" s="39">
        <f t="shared" si="10"/>
        <v>10799</v>
      </c>
      <c r="W16" s="39">
        <f t="shared" si="10"/>
        <v>13863</v>
      </c>
      <c r="X16" s="41">
        <f t="shared" ref="X16" si="11">SUM(T16:V16)</f>
        <v>2462880</v>
      </c>
    </row>
    <row r="17" spans="1:24" s="22" customFormat="1" ht="7.5" customHeight="1" x14ac:dyDescent="0.15">
      <c r="A17" s="13"/>
      <c r="B17" s="87"/>
      <c r="C17" s="135"/>
      <c r="D17" s="95" t="s">
        <v>30</v>
      </c>
      <c r="E17" s="94"/>
      <c r="F17" s="31">
        <v>2802</v>
      </c>
      <c r="G17" s="32">
        <v>0</v>
      </c>
      <c r="H17" s="33">
        <f t="shared" si="2"/>
        <v>2802</v>
      </c>
      <c r="I17" s="34">
        <v>4404</v>
      </c>
      <c r="J17" s="34">
        <v>41</v>
      </c>
      <c r="K17" s="31">
        <v>56</v>
      </c>
      <c r="L17" s="33">
        <f t="shared" si="3"/>
        <v>7247</v>
      </c>
      <c r="M17" s="17"/>
      <c r="N17" s="86" t="s">
        <v>38</v>
      </c>
      <c r="O17" s="89" t="s">
        <v>39</v>
      </c>
      <c r="P17" s="90"/>
      <c r="Q17" s="91"/>
      <c r="R17" s="31">
        <v>78196</v>
      </c>
      <c r="S17" s="32">
        <v>4</v>
      </c>
      <c r="T17" s="33">
        <f t="shared" ref="T17:T88" si="12">SUM(R17:S17)</f>
        <v>78200</v>
      </c>
      <c r="U17" s="34">
        <v>209550</v>
      </c>
      <c r="V17" s="34">
        <v>1193</v>
      </c>
      <c r="W17" s="31">
        <v>1313</v>
      </c>
      <c r="X17" s="33">
        <f t="shared" si="1"/>
        <v>288943</v>
      </c>
    </row>
    <row r="18" spans="1:24" s="22" customFormat="1" ht="7.5" customHeight="1" x14ac:dyDescent="0.15">
      <c r="A18" s="13"/>
      <c r="B18" s="87"/>
      <c r="C18" s="136"/>
      <c r="D18" s="99" t="s">
        <v>10</v>
      </c>
      <c r="E18" s="100"/>
      <c r="F18" s="31">
        <f>SUM(F16:F17)</f>
        <v>24598</v>
      </c>
      <c r="G18" s="32">
        <f>SUM(G16:G17)</f>
        <v>3</v>
      </c>
      <c r="H18" s="33">
        <f t="shared" si="2"/>
        <v>24601</v>
      </c>
      <c r="I18" s="34">
        <f t="shared" ref="I18:K18" si="13">SUM(I16:I17)</f>
        <v>63944</v>
      </c>
      <c r="J18" s="34">
        <f t="shared" si="13"/>
        <v>415</v>
      </c>
      <c r="K18" s="31">
        <f t="shared" si="13"/>
        <v>740</v>
      </c>
      <c r="L18" s="33">
        <f t="shared" si="3"/>
        <v>88960</v>
      </c>
      <c r="M18" s="17"/>
      <c r="N18" s="87"/>
      <c r="O18" s="104" t="s">
        <v>40</v>
      </c>
      <c r="P18" s="95" t="s">
        <v>41</v>
      </c>
      <c r="Q18" s="94"/>
      <c r="R18" s="31">
        <v>147420</v>
      </c>
      <c r="S18" s="32">
        <v>28</v>
      </c>
      <c r="T18" s="33">
        <f t="shared" si="12"/>
        <v>147448</v>
      </c>
      <c r="U18" s="34">
        <v>466365</v>
      </c>
      <c r="V18" s="34">
        <v>2543</v>
      </c>
      <c r="W18" s="31">
        <v>3524</v>
      </c>
      <c r="X18" s="33">
        <f t="shared" si="1"/>
        <v>616356</v>
      </c>
    </row>
    <row r="19" spans="1:24" s="22" customFormat="1" ht="7.5" customHeight="1" x14ac:dyDescent="0.15">
      <c r="A19" s="13"/>
      <c r="B19" s="88"/>
      <c r="C19" s="83" t="s">
        <v>37</v>
      </c>
      <c r="D19" s="84"/>
      <c r="E19" s="85"/>
      <c r="F19" s="39">
        <f>SUM(F6:F8,F11,F14:F15,F18)</f>
        <v>258938</v>
      </c>
      <c r="G19" s="42">
        <f>SUM(G6:G8,G11,G14:G15,G18)</f>
        <v>22</v>
      </c>
      <c r="H19" s="41">
        <f t="shared" si="2"/>
        <v>258960</v>
      </c>
      <c r="I19" s="43">
        <f t="shared" ref="I19:K19" si="14">SUM(I6:I8,I11,I14:I15,I18)</f>
        <v>924668</v>
      </c>
      <c r="J19" s="43">
        <f t="shared" si="14"/>
        <v>6739</v>
      </c>
      <c r="K19" s="39">
        <f t="shared" si="14"/>
        <v>15907</v>
      </c>
      <c r="L19" s="41">
        <f t="shared" si="3"/>
        <v>1190367</v>
      </c>
      <c r="M19" s="17"/>
      <c r="N19" s="87"/>
      <c r="O19" s="105"/>
      <c r="P19" s="95" t="s">
        <v>42</v>
      </c>
      <c r="Q19" s="94"/>
      <c r="R19" s="31">
        <v>22284</v>
      </c>
      <c r="S19" s="32">
        <v>6</v>
      </c>
      <c r="T19" s="33">
        <f t="shared" si="12"/>
        <v>22290</v>
      </c>
      <c r="U19" s="34">
        <v>39386</v>
      </c>
      <c r="V19" s="34">
        <v>304</v>
      </c>
      <c r="W19" s="31">
        <v>290</v>
      </c>
      <c r="X19" s="33">
        <f t="shared" si="1"/>
        <v>61980</v>
      </c>
    </row>
    <row r="20" spans="1:24" s="22" customFormat="1" ht="7.5" customHeight="1" x14ac:dyDescent="0.15">
      <c r="A20" s="13"/>
      <c r="B20" s="86" t="s">
        <v>43</v>
      </c>
      <c r="C20" s="108" t="s">
        <v>44</v>
      </c>
      <c r="D20" s="107" t="s">
        <v>45</v>
      </c>
      <c r="E20" s="76" t="s">
        <v>46</v>
      </c>
      <c r="F20" s="31">
        <v>65277</v>
      </c>
      <c r="G20" s="32">
        <v>3</v>
      </c>
      <c r="H20" s="33">
        <f t="shared" si="2"/>
        <v>65280</v>
      </c>
      <c r="I20" s="34">
        <v>161250</v>
      </c>
      <c r="J20" s="34">
        <v>1237</v>
      </c>
      <c r="K20" s="31">
        <v>1209</v>
      </c>
      <c r="L20" s="33">
        <f t="shared" si="3"/>
        <v>227767</v>
      </c>
      <c r="M20" s="17"/>
      <c r="N20" s="87"/>
      <c r="O20" s="106"/>
      <c r="P20" s="95" t="s">
        <v>10</v>
      </c>
      <c r="Q20" s="94"/>
      <c r="R20" s="31">
        <f>SUM(R18:R19)</f>
        <v>169704</v>
      </c>
      <c r="S20" s="32">
        <f>SUM(S18:S19)</f>
        <v>34</v>
      </c>
      <c r="T20" s="33">
        <f t="shared" si="12"/>
        <v>169738</v>
      </c>
      <c r="U20" s="34">
        <f t="shared" ref="U20:W20" si="15">SUM(U18:U19)</f>
        <v>505751</v>
      </c>
      <c r="V20" s="34">
        <f t="shared" si="15"/>
        <v>2847</v>
      </c>
      <c r="W20" s="31">
        <f t="shared" si="15"/>
        <v>3814</v>
      </c>
      <c r="X20" s="33">
        <f t="shared" si="1"/>
        <v>678336</v>
      </c>
    </row>
    <row r="21" spans="1:24" s="22" customFormat="1" ht="7.5" customHeight="1" x14ac:dyDescent="0.15">
      <c r="A21" s="13"/>
      <c r="B21" s="87"/>
      <c r="C21" s="105"/>
      <c r="D21" s="124"/>
      <c r="E21" s="76" t="s">
        <v>47</v>
      </c>
      <c r="F21" s="31">
        <v>17128</v>
      </c>
      <c r="G21" s="32">
        <v>0</v>
      </c>
      <c r="H21" s="33">
        <f t="shared" si="2"/>
        <v>17128</v>
      </c>
      <c r="I21" s="34">
        <v>44858</v>
      </c>
      <c r="J21" s="34">
        <v>316</v>
      </c>
      <c r="K21" s="31">
        <v>274</v>
      </c>
      <c r="L21" s="33">
        <f t="shared" si="3"/>
        <v>62302</v>
      </c>
      <c r="M21" s="17"/>
      <c r="N21" s="87"/>
      <c r="O21" s="104" t="s">
        <v>48</v>
      </c>
      <c r="P21" s="95" t="s">
        <v>49</v>
      </c>
      <c r="Q21" s="94"/>
      <c r="R21" s="31">
        <v>74671</v>
      </c>
      <c r="S21" s="32">
        <v>14</v>
      </c>
      <c r="T21" s="33">
        <f t="shared" si="12"/>
        <v>74685</v>
      </c>
      <c r="U21" s="34">
        <v>263081</v>
      </c>
      <c r="V21" s="34">
        <v>1272</v>
      </c>
      <c r="W21" s="31">
        <v>2149</v>
      </c>
      <c r="X21" s="33">
        <f t="shared" si="1"/>
        <v>339038</v>
      </c>
    </row>
    <row r="22" spans="1:24" s="22" customFormat="1" ht="7.5" customHeight="1" x14ac:dyDescent="0.15">
      <c r="A22" s="13"/>
      <c r="B22" s="87"/>
      <c r="C22" s="105"/>
      <c r="D22" s="124"/>
      <c r="E22" s="76" t="s">
        <v>10</v>
      </c>
      <c r="F22" s="31">
        <f>SUM(F20:F21)</f>
        <v>82405</v>
      </c>
      <c r="G22" s="32">
        <f>SUM(G20:G21)</f>
        <v>3</v>
      </c>
      <c r="H22" s="33">
        <f t="shared" si="2"/>
        <v>82408</v>
      </c>
      <c r="I22" s="34">
        <f t="shared" ref="I22:K22" si="16">SUM(I20:I21)</f>
        <v>206108</v>
      </c>
      <c r="J22" s="34">
        <f t="shared" si="16"/>
        <v>1553</v>
      </c>
      <c r="K22" s="31">
        <f t="shared" si="16"/>
        <v>1483</v>
      </c>
      <c r="L22" s="33">
        <f t="shared" si="3"/>
        <v>290069</v>
      </c>
      <c r="M22" s="17"/>
      <c r="N22" s="87"/>
      <c r="O22" s="105"/>
      <c r="P22" s="95" t="s">
        <v>50</v>
      </c>
      <c r="Q22" s="94"/>
      <c r="R22" s="36">
        <v>100534</v>
      </c>
      <c r="S22" s="37">
        <v>18</v>
      </c>
      <c r="T22" s="44">
        <f t="shared" si="12"/>
        <v>100552</v>
      </c>
      <c r="U22" s="38">
        <v>357731</v>
      </c>
      <c r="V22" s="38">
        <v>1351</v>
      </c>
      <c r="W22" s="36">
        <v>2822</v>
      </c>
      <c r="X22" s="44">
        <f t="shared" si="1"/>
        <v>459634</v>
      </c>
    </row>
    <row r="23" spans="1:24" s="22" customFormat="1" ht="7.5" customHeight="1" x14ac:dyDescent="0.15">
      <c r="A23" s="13"/>
      <c r="B23" s="87"/>
      <c r="C23" s="106"/>
      <c r="D23" s="95" t="s">
        <v>51</v>
      </c>
      <c r="E23" s="94"/>
      <c r="F23" s="31">
        <v>50805</v>
      </c>
      <c r="G23" s="32">
        <v>0</v>
      </c>
      <c r="H23" s="33">
        <f t="shared" si="2"/>
        <v>50805</v>
      </c>
      <c r="I23" s="34">
        <v>118960</v>
      </c>
      <c r="J23" s="34">
        <v>855</v>
      </c>
      <c r="K23" s="31">
        <v>786</v>
      </c>
      <c r="L23" s="33">
        <f t="shared" si="3"/>
        <v>170620</v>
      </c>
      <c r="M23" s="17"/>
      <c r="N23" s="87"/>
      <c r="O23" s="105"/>
      <c r="P23" s="96" t="s">
        <v>52</v>
      </c>
      <c r="Q23" s="76" t="s">
        <v>52</v>
      </c>
      <c r="R23" s="36">
        <v>17158</v>
      </c>
      <c r="S23" s="37">
        <v>1</v>
      </c>
      <c r="T23" s="44">
        <f t="shared" si="12"/>
        <v>17159</v>
      </c>
      <c r="U23" s="38">
        <v>59404</v>
      </c>
      <c r="V23" s="38">
        <v>338</v>
      </c>
      <c r="W23" s="36">
        <v>657</v>
      </c>
      <c r="X23" s="44">
        <f t="shared" si="1"/>
        <v>76901</v>
      </c>
    </row>
    <row r="24" spans="1:24" s="22" customFormat="1" ht="7.5" customHeight="1" x14ac:dyDescent="0.15">
      <c r="A24" s="13"/>
      <c r="B24" s="87"/>
      <c r="C24" s="79" t="s">
        <v>53</v>
      </c>
      <c r="D24" s="116" t="s">
        <v>54</v>
      </c>
      <c r="E24" s="117"/>
      <c r="F24" s="31">
        <v>77614</v>
      </c>
      <c r="G24" s="32">
        <v>8</v>
      </c>
      <c r="H24" s="33">
        <f t="shared" si="2"/>
        <v>77622</v>
      </c>
      <c r="I24" s="34">
        <v>148557</v>
      </c>
      <c r="J24" s="34">
        <v>1021</v>
      </c>
      <c r="K24" s="31">
        <v>1139</v>
      </c>
      <c r="L24" s="33">
        <f t="shared" si="3"/>
        <v>227200</v>
      </c>
      <c r="M24" s="17"/>
      <c r="N24" s="87"/>
      <c r="O24" s="105"/>
      <c r="P24" s="97"/>
      <c r="Q24" s="76" t="s">
        <v>55</v>
      </c>
      <c r="R24" s="36">
        <v>36734</v>
      </c>
      <c r="S24" s="37">
        <v>3</v>
      </c>
      <c r="T24" s="44">
        <f t="shared" si="12"/>
        <v>36737</v>
      </c>
      <c r="U24" s="38">
        <v>91135</v>
      </c>
      <c r="V24" s="38">
        <v>575</v>
      </c>
      <c r="W24" s="36">
        <v>723</v>
      </c>
      <c r="X24" s="44">
        <f t="shared" si="1"/>
        <v>128447</v>
      </c>
    </row>
    <row r="25" spans="1:24" s="22" customFormat="1" ht="7.5" customHeight="1" x14ac:dyDescent="0.15">
      <c r="A25" s="13"/>
      <c r="B25" s="87"/>
      <c r="C25" s="79"/>
      <c r="D25" s="95" t="s">
        <v>56</v>
      </c>
      <c r="E25" s="94"/>
      <c r="F25" s="31">
        <v>30345</v>
      </c>
      <c r="G25" s="32">
        <v>1</v>
      </c>
      <c r="H25" s="33">
        <f t="shared" si="2"/>
        <v>30346</v>
      </c>
      <c r="I25" s="34">
        <v>96482</v>
      </c>
      <c r="J25" s="34">
        <v>596</v>
      </c>
      <c r="K25" s="31">
        <v>917</v>
      </c>
      <c r="L25" s="33">
        <f t="shared" si="3"/>
        <v>127424</v>
      </c>
      <c r="M25" s="17"/>
      <c r="N25" s="87"/>
      <c r="O25" s="105"/>
      <c r="P25" s="97"/>
      <c r="Q25" s="76" t="s">
        <v>57</v>
      </c>
      <c r="R25" s="36">
        <v>41711</v>
      </c>
      <c r="S25" s="32">
        <v>9</v>
      </c>
      <c r="T25" s="33">
        <f t="shared" si="12"/>
        <v>41720</v>
      </c>
      <c r="U25" s="34">
        <v>140596</v>
      </c>
      <c r="V25" s="34">
        <v>731</v>
      </c>
      <c r="W25" s="31">
        <v>1046</v>
      </c>
      <c r="X25" s="33">
        <f t="shared" si="1"/>
        <v>183047</v>
      </c>
    </row>
    <row r="26" spans="1:24" s="22" customFormat="1" ht="7.5" customHeight="1" x14ac:dyDescent="0.15">
      <c r="A26" s="13"/>
      <c r="B26" s="87"/>
      <c r="C26" s="79"/>
      <c r="D26" s="95" t="s">
        <v>58</v>
      </c>
      <c r="E26" s="94"/>
      <c r="F26" s="31">
        <v>35124</v>
      </c>
      <c r="G26" s="32">
        <v>1</v>
      </c>
      <c r="H26" s="33">
        <f t="shared" si="2"/>
        <v>35125</v>
      </c>
      <c r="I26" s="34">
        <v>72293</v>
      </c>
      <c r="J26" s="34">
        <v>373</v>
      </c>
      <c r="K26" s="31">
        <v>458</v>
      </c>
      <c r="L26" s="33">
        <f t="shared" si="3"/>
        <v>107791</v>
      </c>
      <c r="M26" s="17"/>
      <c r="N26" s="87"/>
      <c r="O26" s="106"/>
      <c r="P26" s="98"/>
      <c r="Q26" s="76" t="s">
        <v>10</v>
      </c>
      <c r="R26" s="31">
        <f>SUM(R23:R25)</f>
        <v>95603</v>
      </c>
      <c r="S26" s="32">
        <f>SUM(S23:S25)</f>
        <v>13</v>
      </c>
      <c r="T26" s="44">
        <f t="shared" si="12"/>
        <v>95616</v>
      </c>
      <c r="U26" s="34">
        <f t="shared" ref="U26:W26" si="17">SUM(U23:U25)</f>
        <v>291135</v>
      </c>
      <c r="V26" s="34">
        <f t="shared" si="17"/>
        <v>1644</v>
      </c>
      <c r="W26" s="31">
        <f t="shared" si="17"/>
        <v>2426</v>
      </c>
      <c r="X26" s="44">
        <f t="shared" si="1"/>
        <v>388395</v>
      </c>
    </row>
    <row r="27" spans="1:24" s="22" customFormat="1" ht="7.5" customHeight="1" x14ac:dyDescent="0.15">
      <c r="A27" s="13"/>
      <c r="B27" s="87"/>
      <c r="C27" s="79"/>
      <c r="D27" s="119" t="s">
        <v>10</v>
      </c>
      <c r="E27" s="120"/>
      <c r="F27" s="45">
        <f>SUM(F24:F26)</f>
        <v>143083</v>
      </c>
      <c r="G27" s="32">
        <f>SUM(G24:G26)</f>
        <v>10</v>
      </c>
      <c r="H27" s="33">
        <f t="shared" si="2"/>
        <v>143093</v>
      </c>
      <c r="I27" s="34">
        <f>SUM(I24:I26)</f>
        <v>317332</v>
      </c>
      <c r="J27" s="34">
        <f>SUM(J24:J26)</f>
        <v>1990</v>
      </c>
      <c r="K27" s="31">
        <f>SUM(K24:K26)</f>
        <v>2514</v>
      </c>
      <c r="L27" s="33">
        <f>SUM(H27:J27)</f>
        <v>462415</v>
      </c>
      <c r="M27" s="17"/>
      <c r="N27" s="87"/>
      <c r="O27" s="104" t="s">
        <v>59</v>
      </c>
      <c r="P27" s="95" t="s">
        <v>60</v>
      </c>
      <c r="Q27" s="94"/>
      <c r="R27" s="31">
        <v>126279</v>
      </c>
      <c r="S27" s="32">
        <v>30</v>
      </c>
      <c r="T27" s="33">
        <f t="shared" si="12"/>
        <v>126309</v>
      </c>
      <c r="U27" s="34">
        <v>488119</v>
      </c>
      <c r="V27" s="34">
        <v>3630</v>
      </c>
      <c r="W27" s="31">
        <v>8875</v>
      </c>
      <c r="X27" s="44">
        <f t="shared" si="1"/>
        <v>618058</v>
      </c>
    </row>
    <row r="28" spans="1:24" s="22" customFormat="1" ht="7.5" customHeight="1" x14ac:dyDescent="0.15">
      <c r="A28" s="13"/>
      <c r="B28" s="87"/>
      <c r="C28" s="104" t="s">
        <v>61</v>
      </c>
      <c r="D28" s="95" t="s">
        <v>62</v>
      </c>
      <c r="E28" s="94"/>
      <c r="F28" s="31">
        <v>124084</v>
      </c>
      <c r="G28" s="32">
        <v>10</v>
      </c>
      <c r="H28" s="33">
        <f t="shared" si="2"/>
        <v>124094</v>
      </c>
      <c r="I28" s="34">
        <v>322670</v>
      </c>
      <c r="J28" s="34">
        <v>2674</v>
      </c>
      <c r="K28" s="31">
        <v>2516</v>
      </c>
      <c r="L28" s="33">
        <f t="shared" si="3"/>
        <v>449438</v>
      </c>
      <c r="M28" s="17"/>
      <c r="N28" s="87"/>
      <c r="O28" s="105"/>
      <c r="P28" s="95" t="s">
        <v>63</v>
      </c>
      <c r="Q28" s="94"/>
      <c r="R28" s="31">
        <v>64741</v>
      </c>
      <c r="S28" s="32">
        <v>10</v>
      </c>
      <c r="T28" s="33">
        <f t="shared" si="12"/>
        <v>64751</v>
      </c>
      <c r="U28" s="34">
        <v>181982</v>
      </c>
      <c r="V28" s="34">
        <v>761</v>
      </c>
      <c r="W28" s="31">
        <v>1474</v>
      </c>
      <c r="X28" s="44">
        <f t="shared" si="1"/>
        <v>247494</v>
      </c>
    </row>
    <row r="29" spans="1:24" s="22" customFormat="1" ht="7.5" customHeight="1" x14ac:dyDescent="0.15">
      <c r="A29" s="13"/>
      <c r="B29" s="87"/>
      <c r="C29" s="105"/>
      <c r="D29" s="95" t="s">
        <v>64</v>
      </c>
      <c r="E29" s="94"/>
      <c r="F29" s="31">
        <v>33146</v>
      </c>
      <c r="G29" s="32">
        <v>3</v>
      </c>
      <c r="H29" s="33">
        <f t="shared" si="2"/>
        <v>33149</v>
      </c>
      <c r="I29" s="34">
        <v>150467</v>
      </c>
      <c r="J29" s="34">
        <v>954</v>
      </c>
      <c r="K29" s="31">
        <v>2918</v>
      </c>
      <c r="L29" s="33">
        <f t="shared" si="3"/>
        <v>184570</v>
      </c>
      <c r="M29" s="17"/>
      <c r="N29" s="87"/>
      <c r="O29" s="105"/>
      <c r="P29" s="96" t="s">
        <v>65</v>
      </c>
      <c r="Q29" s="76" t="s">
        <v>65</v>
      </c>
      <c r="R29" s="31">
        <v>45308</v>
      </c>
      <c r="S29" s="32">
        <v>11</v>
      </c>
      <c r="T29" s="33">
        <f t="shared" si="12"/>
        <v>45319</v>
      </c>
      <c r="U29" s="34">
        <v>161156</v>
      </c>
      <c r="V29" s="34">
        <v>868</v>
      </c>
      <c r="W29" s="31">
        <v>1731</v>
      </c>
      <c r="X29" s="44">
        <f t="shared" si="1"/>
        <v>207343</v>
      </c>
    </row>
    <row r="30" spans="1:24" s="22" customFormat="1" ht="7.5" customHeight="1" x14ac:dyDescent="0.15">
      <c r="A30" s="13"/>
      <c r="B30" s="87"/>
      <c r="C30" s="106"/>
      <c r="D30" s="95" t="s">
        <v>10</v>
      </c>
      <c r="E30" s="94"/>
      <c r="F30" s="45">
        <f>SUM(F28:F29)</f>
        <v>157230</v>
      </c>
      <c r="G30" s="32">
        <f>SUM(G28:G29)</f>
        <v>13</v>
      </c>
      <c r="H30" s="33">
        <f t="shared" si="2"/>
        <v>157243</v>
      </c>
      <c r="I30" s="31">
        <f>SUM(I28:I29)</f>
        <v>473137</v>
      </c>
      <c r="J30" s="31">
        <f>SUM(J28:J29)</f>
        <v>3628</v>
      </c>
      <c r="K30" s="31">
        <f>SUM(K28:K29)</f>
        <v>5434</v>
      </c>
      <c r="L30" s="33">
        <f t="shared" si="3"/>
        <v>634008</v>
      </c>
      <c r="M30" s="17"/>
      <c r="N30" s="87"/>
      <c r="O30" s="105"/>
      <c r="P30" s="97"/>
      <c r="Q30" s="76" t="s">
        <v>66</v>
      </c>
      <c r="R30" s="31">
        <v>22712</v>
      </c>
      <c r="S30" s="32">
        <v>6</v>
      </c>
      <c r="T30" s="33">
        <f t="shared" si="12"/>
        <v>22718</v>
      </c>
      <c r="U30" s="34">
        <v>88941</v>
      </c>
      <c r="V30" s="34">
        <v>359</v>
      </c>
      <c r="W30" s="31">
        <v>1016</v>
      </c>
      <c r="X30" s="44">
        <f t="shared" si="1"/>
        <v>112018</v>
      </c>
    </row>
    <row r="31" spans="1:24" s="22" customFormat="1" ht="7.5" customHeight="1" x14ac:dyDescent="0.15">
      <c r="A31" s="13"/>
      <c r="B31" s="87"/>
      <c r="C31" s="92" t="s">
        <v>67</v>
      </c>
      <c r="D31" s="93"/>
      <c r="E31" s="94"/>
      <c r="F31" s="31">
        <v>120744</v>
      </c>
      <c r="G31" s="32">
        <v>6</v>
      </c>
      <c r="H31" s="33">
        <f t="shared" si="2"/>
        <v>120750</v>
      </c>
      <c r="I31" s="34">
        <v>250428</v>
      </c>
      <c r="J31" s="34">
        <v>1948</v>
      </c>
      <c r="K31" s="31">
        <v>1929</v>
      </c>
      <c r="L31" s="33">
        <f t="shared" si="3"/>
        <v>373126</v>
      </c>
      <c r="M31" s="17"/>
      <c r="N31" s="87"/>
      <c r="O31" s="105"/>
      <c r="P31" s="97"/>
      <c r="Q31" s="76" t="s">
        <v>68</v>
      </c>
      <c r="R31" s="45">
        <v>24793</v>
      </c>
      <c r="S31" s="32">
        <v>11</v>
      </c>
      <c r="T31" s="33">
        <f t="shared" si="12"/>
        <v>24804</v>
      </c>
      <c r="U31" s="31">
        <v>81135</v>
      </c>
      <c r="V31" s="31">
        <v>446</v>
      </c>
      <c r="W31" s="31">
        <v>844</v>
      </c>
      <c r="X31" s="33">
        <f t="shared" si="1"/>
        <v>106385</v>
      </c>
    </row>
    <row r="32" spans="1:24" s="22" customFormat="1" ht="7.5" customHeight="1" x14ac:dyDescent="0.15">
      <c r="A32" s="13"/>
      <c r="B32" s="87"/>
      <c r="C32" s="104" t="s">
        <v>69</v>
      </c>
      <c r="D32" s="95" t="s">
        <v>70</v>
      </c>
      <c r="E32" s="94"/>
      <c r="F32" s="31">
        <v>91420</v>
      </c>
      <c r="G32" s="32">
        <v>7</v>
      </c>
      <c r="H32" s="33">
        <f t="shared" si="2"/>
        <v>91427</v>
      </c>
      <c r="I32" s="34">
        <v>211586</v>
      </c>
      <c r="J32" s="34">
        <v>1594</v>
      </c>
      <c r="K32" s="31">
        <v>1672</v>
      </c>
      <c r="L32" s="33">
        <f t="shared" si="3"/>
        <v>304607</v>
      </c>
      <c r="M32" s="17"/>
      <c r="N32" s="87"/>
      <c r="O32" s="105"/>
      <c r="P32" s="98"/>
      <c r="Q32" s="76" t="s">
        <v>10</v>
      </c>
      <c r="R32" s="31">
        <f>SUM(R29:R31)</f>
        <v>92813</v>
      </c>
      <c r="S32" s="32">
        <f>SUM(S29:S31)</f>
        <v>28</v>
      </c>
      <c r="T32" s="33">
        <f t="shared" si="12"/>
        <v>92841</v>
      </c>
      <c r="U32" s="34">
        <f t="shared" ref="U32:W32" si="18">SUM(U29:U31)</f>
        <v>331232</v>
      </c>
      <c r="V32" s="34">
        <f t="shared" si="18"/>
        <v>1673</v>
      </c>
      <c r="W32" s="31">
        <f t="shared" si="18"/>
        <v>3591</v>
      </c>
      <c r="X32" s="44">
        <f t="shared" si="1"/>
        <v>425746</v>
      </c>
    </row>
    <row r="33" spans="1:24" s="22" customFormat="1" ht="7.5" customHeight="1" x14ac:dyDescent="0.15">
      <c r="A33" s="46"/>
      <c r="B33" s="87"/>
      <c r="C33" s="106"/>
      <c r="D33" s="95" t="s">
        <v>71</v>
      </c>
      <c r="E33" s="94"/>
      <c r="F33" s="31">
        <v>32526</v>
      </c>
      <c r="G33" s="32">
        <v>2</v>
      </c>
      <c r="H33" s="33">
        <f t="shared" si="2"/>
        <v>32528</v>
      </c>
      <c r="I33" s="34">
        <v>76372</v>
      </c>
      <c r="J33" s="34">
        <v>720</v>
      </c>
      <c r="K33" s="31">
        <v>398</v>
      </c>
      <c r="L33" s="33">
        <f t="shared" si="3"/>
        <v>109620</v>
      </c>
      <c r="M33" s="17"/>
      <c r="N33" s="87"/>
      <c r="O33" s="105"/>
      <c r="P33" s="96" t="s">
        <v>72</v>
      </c>
      <c r="Q33" s="76" t="s">
        <v>73</v>
      </c>
      <c r="R33" s="31">
        <v>41098</v>
      </c>
      <c r="S33" s="32">
        <v>11</v>
      </c>
      <c r="T33" s="33">
        <f t="shared" si="12"/>
        <v>41109</v>
      </c>
      <c r="U33" s="34">
        <v>183449</v>
      </c>
      <c r="V33" s="34">
        <v>1064</v>
      </c>
      <c r="W33" s="31">
        <v>2422</v>
      </c>
      <c r="X33" s="44">
        <f t="shared" si="1"/>
        <v>225622</v>
      </c>
    </row>
    <row r="34" spans="1:24" s="22" customFormat="1" ht="7.5" customHeight="1" x14ac:dyDescent="0.15">
      <c r="A34" s="47"/>
      <c r="B34" s="87"/>
      <c r="C34" s="104" t="s">
        <v>74</v>
      </c>
      <c r="D34" s="96" t="s">
        <v>75</v>
      </c>
      <c r="E34" s="76" t="s">
        <v>75</v>
      </c>
      <c r="F34" s="31">
        <v>82594</v>
      </c>
      <c r="G34" s="32">
        <v>4</v>
      </c>
      <c r="H34" s="33">
        <f t="shared" si="2"/>
        <v>82598</v>
      </c>
      <c r="I34" s="34">
        <v>191829</v>
      </c>
      <c r="J34" s="34">
        <v>1326</v>
      </c>
      <c r="K34" s="31">
        <v>1283</v>
      </c>
      <c r="L34" s="33">
        <f t="shared" si="3"/>
        <v>275753</v>
      </c>
      <c r="M34" s="17"/>
      <c r="N34" s="87"/>
      <c r="O34" s="105"/>
      <c r="P34" s="97"/>
      <c r="Q34" s="76" t="s">
        <v>76</v>
      </c>
      <c r="R34" s="31">
        <v>13729</v>
      </c>
      <c r="S34" s="32">
        <v>7</v>
      </c>
      <c r="T34" s="33">
        <f t="shared" si="12"/>
        <v>13736</v>
      </c>
      <c r="U34" s="34">
        <v>78671</v>
      </c>
      <c r="V34" s="34">
        <v>526</v>
      </c>
      <c r="W34" s="31">
        <v>1001</v>
      </c>
      <c r="X34" s="44">
        <f t="shared" si="1"/>
        <v>92933</v>
      </c>
    </row>
    <row r="35" spans="1:24" s="22" customFormat="1" ht="7.5" customHeight="1" x14ac:dyDescent="0.15">
      <c r="A35" s="47"/>
      <c r="B35" s="87"/>
      <c r="C35" s="105"/>
      <c r="D35" s="97"/>
      <c r="E35" s="76" t="s">
        <v>77</v>
      </c>
      <c r="F35" s="31">
        <v>34486</v>
      </c>
      <c r="G35" s="32">
        <v>2</v>
      </c>
      <c r="H35" s="33">
        <f t="shared" si="2"/>
        <v>34488</v>
      </c>
      <c r="I35" s="34">
        <v>61946</v>
      </c>
      <c r="J35" s="34">
        <v>786</v>
      </c>
      <c r="K35" s="31">
        <v>553</v>
      </c>
      <c r="L35" s="33">
        <f t="shared" si="3"/>
        <v>97220</v>
      </c>
      <c r="M35" s="17"/>
      <c r="N35" s="87"/>
      <c r="O35" s="105"/>
      <c r="P35" s="97"/>
      <c r="Q35" s="76" t="s">
        <v>78</v>
      </c>
      <c r="R35" s="31">
        <v>10444</v>
      </c>
      <c r="S35" s="32">
        <v>3</v>
      </c>
      <c r="T35" s="33">
        <f t="shared" si="12"/>
        <v>10447</v>
      </c>
      <c r="U35" s="34">
        <v>53772</v>
      </c>
      <c r="V35" s="34">
        <v>265</v>
      </c>
      <c r="W35" s="31">
        <v>608</v>
      </c>
      <c r="X35" s="33">
        <f t="shared" si="1"/>
        <v>64484</v>
      </c>
    </row>
    <row r="36" spans="1:24" s="22" customFormat="1" ht="7.5" customHeight="1" x14ac:dyDescent="0.15">
      <c r="A36" s="47"/>
      <c r="B36" s="87"/>
      <c r="C36" s="105"/>
      <c r="D36" s="97"/>
      <c r="E36" s="76" t="s">
        <v>79</v>
      </c>
      <c r="F36" s="31">
        <v>22289</v>
      </c>
      <c r="G36" s="32">
        <v>0</v>
      </c>
      <c r="H36" s="33">
        <f t="shared" si="2"/>
        <v>22289</v>
      </c>
      <c r="I36" s="34">
        <v>72882</v>
      </c>
      <c r="J36" s="34">
        <v>503</v>
      </c>
      <c r="K36" s="31">
        <v>772</v>
      </c>
      <c r="L36" s="33">
        <f t="shared" si="3"/>
        <v>95674</v>
      </c>
      <c r="M36" s="17"/>
      <c r="N36" s="87"/>
      <c r="O36" s="106"/>
      <c r="P36" s="98"/>
      <c r="Q36" s="76" t="s">
        <v>10</v>
      </c>
      <c r="R36" s="31">
        <f>SUM(R33:R35)</f>
        <v>65271</v>
      </c>
      <c r="S36" s="32">
        <f>SUM(S33:S35)</f>
        <v>21</v>
      </c>
      <c r="T36" s="33">
        <f t="shared" si="12"/>
        <v>65292</v>
      </c>
      <c r="U36" s="34">
        <f t="shared" ref="U36:W36" si="19">SUM(U33:U35)</f>
        <v>315892</v>
      </c>
      <c r="V36" s="34">
        <f t="shared" si="19"/>
        <v>1855</v>
      </c>
      <c r="W36" s="31">
        <f t="shared" si="19"/>
        <v>4031</v>
      </c>
      <c r="X36" s="44">
        <f t="shared" si="1"/>
        <v>383039</v>
      </c>
    </row>
    <row r="37" spans="1:24" s="22" customFormat="1" ht="7.5" customHeight="1" x14ac:dyDescent="0.15">
      <c r="A37" s="47"/>
      <c r="B37" s="87"/>
      <c r="C37" s="105"/>
      <c r="D37" s="97"/>
      <c r="E37" s="76" t="s">
        <v>80</v>
      </c>
      <c r="F37" s="45">
        <v>11931</v>
      </c>
      <c r="G37" s="32">
        <v>0</v>
      </c>
      <c r="H37" s="33">
        <f t="shared" si="2"/>
        <v>11931</v>
      </c>
      <c r="I37" s="45">
        <v>27028</v>
      </c>
      <c r="J37" s="45">
        <v>214</v>
      </c>
      <c r="K37" s="31">
        <v>218</v>
      </c>
      <c r="L37" s="33">
        <f t="shared" si="3"/>
        <v>39173</v>
      </c>
      <c r="M37" s="17"/>
      <c r="N37" s="87"/>
      <c r="O37" s="104" t="s">
        <v>81</v>
      </c>
      <c r="P37" s="95" t="s">
        <v>82</v>
      </c>
      <c r="Q37" s="94"/>
      <c r="R37" s="31">
        <v>100811</v>
      </c>
      <c r="S37" s="32">
        <v>10</v>
      </c>
      <c r="T37" s="33">
        <f t="shared" ref="T37:T39" si="20">SUM(R37:S37)</f>
        <v>100821</v>
      </c>
      <c r="U37" s="34">
        <v>265390</v>
      </c>
      <c r="V37" s="34">
        <v>2071</v>
      </c>
      <c r="W37" s="31">
        <v>2034</v>
      </c>
      <c r="X37" s="44">
        <f t="shared" si="1"/>
        <v>368282</v>
      </c>
    </row>
    <row r="38" spans="1:24" s="22" customFormat="1" ht="7.5" customHeight="1" x14ac:dyDescent="0.15">
      <c r="A38" s="47"/>
      <c r="B38" s="87"/>
      <c r="C38" s="105"/>
      <c r="D38" s="98"/>
      <c r="E38" s="76" t="s">
        <v>10</v>
      </c>
      <c r="F38" s="45">
        <f>SUM(F34:F37)</f>
        <v>151300</v>
      </c>
      <c r="G38" s="32">
        <f>SUM(G34:G37)</f>
        <v>6</v>
      </c>
      <c r="H38" s="33">
        <f t="shared" si="2"/>
        <v>151306</v>
      </c>
      <c r="I38" s="31">
        <f>SUM(I34:I37)</f>
        <v>353685</v>
      </c>
      <c r="J38" s="31">
        <f>SUM(J34:J37)</f>
        <v>2829</v>
      </c>
      <c r="K38" s="31">
        <f>SUM(K34:K37)</f>
        <v>2826</v>
      </c>
      <c r="L38" s="33">
        <f t="shared" si="3"/>
        <v>507820</v>
      </c>
      <c r="M38" s="17"/>
      <c r="N38" s="87"/>
      <c r="O38" s="105"/>
      <c r="P38" s="95" t="s">
        <v>83</v>
      </c>
      <c r="Q38" s="94"/>
      <c r="R38" s="31">
        <v>22870</v>
      </c>
      <c r="S38" s="32">
        <v>4</v>
      </c>
      <c r="T38" s="33">
        <f t="shared" si="20"/>
        <v>22874</v>
      </c>
      <c r="U38" s="34">
        <v>69737</v>
      </c>
      <c r="V38" s="34">
        <v>378</v>
      </c>
      <c r="W38" s="31">
        <v>568</v>
      </c>
      <c r="X38" s="44">
        <f t="shared" si="1"/>
        <v>92989</v>
      </c>
    </row>
    <row r="39" spans="1:24" s="22" customFormat="1" ht="7.5" customHeight="1" x14ac:dyDescent="0.15">
      <c r="A39" s="47"/>
      <c r="B39" s="87"/>
      <c r="C39" s="106"/>
      <c r="D39" s="95" t="s">
        <v>224</v>
      </c>
      <c r="E39" s="94"/>
      <c r="F39" s="31">
        <v>45741</v>
      </c>
      <c r="G39" s="32">
        <v>1</v>
      </c>
      <c r="H39" s="33">
        <f t="shared" si="2"/>
        <v>45742</v>
      </c>
      <c r="I39" s="34">
        <v>110513</v>
      </c>
      <c r="J39" s="34">
        <v>673</v>
      </c>
      <c r="K39" s="31">
        <v>805</v>
      </c>
      <c r="L39" s="33">
        <f t="shared" si="3"/>
        <v>156928</v>
      </c>
      <c r="M39" s="17"/>
      <c r="N39" s="87"/>
      <c r="O39" s="105"/>
      <c r="P39" s="95" t="s">
        <v>85</v>
      </c>
      <c r="Q39" s="94"/>
      <c r="R39" s="31">
        <v>28722</v>
      </c>
      <c r="S39" s="32">
        <v>2</v>
      </c>
      <c r="T39" s="33">
        <f t="shared" si="20"/>
        <v>28724</v>
      </c>
      <c r="U39" s="34">
        <v>71440</v>
      </c>
      <c r="V39" s="34">
        <v>611</v>
      </c>
      <c r="W39" s="31">
        <v>384</v>
      </c>
      <c r="X39" s="44">
        <f t="shared" si="1"/>
        <v>100775</v>
      </c>
    </row>
    <row r="40" spans="1:24" s="22" customFormat="1" ht="7.5" customHeight="1" x14ac:dyDescent="0.15">
      <c r="A40" s="47"/>
      <c r="B40" s="88"/>
      <c r="C40" s="83" t="s">
        <v>37</v>
      </c>
      <c r="D40" s="84"/>
      <c r="E40" s="85"/>
      <c r="F40" s="48">
        <f>SUM(F22:F23,F27,F30:F33,F38:F39)</f>
        <v>875254</v>
      </c>
      <c r="G40" s="42">
        <f>SUM(G22:G23,G27,G30:G33,G38:G39)</f>
        <v>48</v>
      </c>
      <c r="H40" s="41">
        <f t="shared" si="2"/>
        <v>875302</v>
      </c>
      <c r="I40" s="39">
        <f t="shared" ref="I40:K40" si="21">SUM(I22:I23,I27,I30:I33,I38:I39)</f>
        <v>2118121</v>
      </c>
      <c r="J40" s="39">
        <f t="shared" si="21"/>
        <v>15790</v>
      </c>
      <c r="K40" s="39">
        <f t="shared" si="21"/>
        <v>17847</v>
      </c>
      <c r="L40" s="49">
        <f t="shared" si="3"/>
        <v>3009213</v>
      </c>
      <c r="M40" s="17"/>
      <c r="N40" s="87"/>
      <c r="O40" s="105"/>
      <c r="P40" s="95" t="s">
        <v>86</v>
      </c>
      <c r="Q40" s="94"/>
      <c r="R40" s="36">
        <v>22421</v>
      </c>
      <c r="S40" s="37">
        <v>15</v>
      </c>
      <c r="T40" s="33">
        <f t="shared" si="12"/>
        <v>22436</v>
      </c>
      <c r="U40" s="38">
        <v>72942</v>
      </c>
      <c r="V40" s="38">
        <v>583</v>
      </c>
      <c r="W40" s="36">
        <v>790</v>
      </c>
      <c r="X40" s="44">
        <f t="shared" si="1"/>
        <v>95961</v>
      </c>
    </row>
    <row r="41" spans="1:24" s="22" customFormat="1" ht="7.5" customHeight="1" x14ac:dyDescent="0.15">
      <c r="A41" s="47"/>
      <c r="B41" s="121" t="s">
        <v>87</v>
      </c>
      <c r="C41" s="108" t="s">
        <v>88</v>
      </c>
      <c r="D41" s="109" t="s">
        <v>89</v>
      </c>
      <c r="E41" s="91"/>
      <c r="F41" s="31">
        <v>132619</v>
      </c>
      <c r="G41" s="32">
        <v>10</v>
      </c>
      <c r="H41" s="33">
        <f t="shared" si="2"/>
        <v>132629</v>
      </c>
      <c r="I41" s="34">
        <v>329099</v>
      </c>
      <c r="J41" s="34">
        <v>1766</v>
      </c>
      <c r="K41" s="31">
        <v>2412</v>
      </c>
      <c r="L41" s="33">
        <f t="shared" si="3"/>
        <v>463494</v>
      </c>
      <c r="M41" s="17"/>
      <c r="N41" s="87"/>
      <c r="O41" s="106"/>
      <c r="P41" s="95" t="s">
        <v>10</v>
      </c>
      <c r="Q41" s="94"/>
      <c r="R41" s="31">
        <f>SUM(R37:R40)</f>
        <v>174824</v>
      </c>
      <c r="S41" s="32">
        <f>SUM(S37:S40)</f>
        <v>31</v>
      </c>
      <c r="T41" s="33">
        <f t="shared" si="12"/>
        <v>174855</v>
      </c>
      <c r="U41" s="34">
        <f t="shared" ref="U41:W41" si="22">SUM(U37:U40)</f>
        <v>479509</v>
      </c>
      <c r="V41" s="34">
        <f t="shared" si="22"/>
        <v>3643</v>
      </c>
      <c r="W41" s="31">
        <f t="shared" si="22"/>
        <v>3776</v>
      </c>
      <c r="X41" s="33">
        <f t="shared" si="1"/>
        <v>658007</v>
      </c>
    </row>
    <row r="42" spans="1:24" s="22" customFormat="1" ht="7.5" customHeight="1" x14ac:dyDescent="0.15">
      <c r="A42" s="47"/>
      <c r="B42" s="122"/>
      <c r="C42" s="105"/>
      <c r="D42" s="96" t="s">
        <v>90</v>
      </c>
      <c r="E42" s="76" t="s">
        <v>91</v>
      </c>
      <c r="F42" s="31">
        <v>52458</v>
      </c>
      <c r="G42" s="32">
        <v>5</v>
      </c>
      <c r="H42" s="33">
        <f t="shared" si="2"/>
        <v>52463</v>
      </c>
      <c r="I42" s="34">
        <v>147636</v>
      </c>
      <c r="J42" s="34">
        <v>792</v>
      </c>
      <c r="K42" s="31">
        <v>1426</v>
      </c>
      <c r="L42" s="33">
        <f t="shared" si="3"/>
        <v>200891</v>
      </c>
      <c r="M42" s="17"/>
      <c r="N42" s="88"/>
      <c r="O42" s="83" t="s">
        <v>37</v>
      </c>
      <c r="P42" s="84"/>
      <c r="Q42" s="85"/>
      <c r="R42" s="39">
        <f>SUM(R17,R20:R22,R26:R28,R32,R36,R41)</f>
        <v>1042636</v>
      </c>
      <c r="S42" s="40">
        <f>SUM(S17,S20:S22,S26:S28,S32,S36,S41)</f>
        <v>203</v>
      </c>
      <c r="T42" s="41">
        <f t="shared" si="12"/>
        <v>1042839</v>
      </c>
      <c r="U42" s="39">
        <f t="shared" ref="U42:W42" si="23">SUM(U17,U20:U22,U26:U28,U32,U36,U41)</f>
        <v>3423982</v>
      </c>
      <c r="V42" s="39">
        <f t="shared" si="23"/>
        <v>19869</v>
      </c>
      <c r="W42" s="39">
        <f t="shared" si="23"/>
        <v>34271</v>
      </c>
      <c r="X42" s="41">
        <f t="shared" si="1"/>
        <v>4486690</v>
      </c>
    </row>
    <row r="43" spans="1:24" s="22" customFormat="1" ht="7.5" customHeight="1" x14ac:dyDescent="0.15">
      <c r="A43" s="47"/>
      <c r="B43" s="122"/>
      <c r="C43" s="105"/>
      <c r="D43" s="97"/>
      <c r="E43" s="76" t="s">
        <v>225</v>
      </c>
      <c r="F43" s="31">
        <v>82685</v>
      </c>
      <c r="G43" s="32">
        <v>7</v>
      </c>
      <c r="H43" s="33">
        <f t="shared" si="2"/>
        <v>82692</v>
      </c>
      <c r="I43" s="34">
        <v>207178</v>
      </c>
      <c r="J43" s="34">
        <v>922</v>
      </c>
      <c r="K43" s="31">
        <v>1837</v>
      </c>
      <c r="L43" s="33">
        <f t="shared" si="3"/>
        <v>290792</v>
      </c>
      <c r="M43" s="17"/>
      <c r="N43" s="86" t="s">
        <v>93</v>
      </c>
      <c r="O43" s="89" t="s">
        <v>94</v>
      </c>
      <c r="P43" s="90"/>
      <c r="Q43" s="91"/>
      <c r="R43" s="31">
        <v>113734</v>
      </c>
      <c r="S43" s="32">
        <v>16</v>
      </c>
      <c r="T43" s="33">
        <f t="shared" si="12"/>
        <v>113750</v>
      </c>
      <c r="U43" s="34">
        <v>352067</v>
      </c>
      <c r="V43" s="34">
        <v>2352</v>
      </c>
      <c r="W43" s="31">
        <v>3074</v>
      </c>
      <c r="X43" s="33">
        <f t="shared" si="1"/>
        <v>468169</v>
      </c>
    </row>
    <row r="44" spans="1:24" s="22" customFormat="1" ht="7.5" customHeight="1" x14ac:dyDescent="0.15">
      <c r="A44" s="47"/>
      <c r="B44" s="122"/>
      <c r="C44" s="106"/>
      <c r="D44" s="98"/>
      <c r="E44" s="76" t="s">
        <v>10</v>
      </c>
      <c r="F44" s="45">
        <f>SUM(F42:F43)</f>
        <v>135143</v>
      </c>
      <c r="G44" s="32">
        <f>SUM(G42:G43)</f>
        <v>12</v>
      </c>
      <c r="H44" s="33">
        <f t="shared" si="2"/>
        <v>135155</v>
      </c>
      <c r="I44" s="31">
        <f>SUM(I42:I43)</f>
        <v>354814</v>
      </c>
      <c r="J44" s="31">
        <f>SUM(J42:J43)</f>
        <v>1714</v>
      </c>
      <c r="K44" s="31">
        <f>SUM(K42:K43)</f>
        <v>3263</v>
      </c>
      <c r="L44" s="33">
        <f t="shared" si="3"/>
        <v>491683</v>
      </c>
      <c r="M44" s="17"/>
      <c r="N44" s="87"/>
      <c r="O44" s="92" t="s">
        <v>95</v>
      </c>
      <c r="P44" s="93"/>
      <c r="Q44" s="94"/>
      <c r="R44" s="31">
        <v>145041</v>
      </c>
      <c r="S44" s="32">
        <v>26</v>
      </c>
      <c r="T44" s="33">
        <f t="shared" si="12"/>
        <v>145067</v>
      </c>
      <c r="U44" s="34">
        <v>369784</v>
      </c>
      <c r="V44" s="34">
        <v>3565</v>
      </c>
      <c r="W44" s="31">
        <v>6951</v>
      </c>
      <c r="X44" s="33">
        <f t="shared" si="1"/>
        <v>518416</v>
      </c>
    </row>
    <row r="45" spans="1:24" s="22" customFormat="1" ht="7.5" customHeight="1" x14ac:dyDescent="0.15">
      <c r="A45" s="47"/>
      <c r="B45" s="122"/>
      <c r="C45" s="79" t="s">
        <v>96</v>
      </c>
      <c r="D45" s="107" t="s">
        <v>96</v>
      </c>
      <c r="E45" s="76" t="s">
        <v>97</v>
      </c>
      <c r="F45" s="31">
        <v>91792</v>
      </c>
      <c r="G45" s="32">
        <v>17</v>
      </c>
      <c r="H45" s="33">
        <f t="shared" si="2"/>
        <v>91809</v>
      </c>
      <c r="I45" s="34">
        <v>250981</v>
      </c>
      <c r="J45" s="34">
        <v>1420</v>
      </c>
      <c r="K45" s="31">
        <v>2252</v>
      </c>
      <c r="L45" s="33">
        <f t="shared" si="3"/>
        <v>344210</v>
      </c>
      <c r="M45" s="17"/>
      <c r="N45" s="87"/>
      <c r="O45" s="104" t="s">
        <v>98</v>
      </c>
      <c r="P45" s="95" t="s">
        <v>221</v>
      </c>
      <c r="Q45" s="94"/>
      <c r="R45" s="50">
        <v>84292</v>
      </c>
      <c r="S45" s="51">
        <v>16</v>
      </c>
      <c r="T45" s="52">
        <f t="shared" si="12"/>
        <v>84308</v>
      </c>
      <c r="U45" s="53">
        <v>133916</v>
      </c>
      <c r="V45" s="53">
        <v>3201</v>
      </c>
      <c r="W45" s="50">
        <v>9389</v>
      </c>
      <c r="X45" s="52">
        <f t="shared" si="1"/>
        <v>221425</v>
      </c>
    </row>
    <row r="46" spans="1:24" s="22" customFormat="1" ht="7.5" customHeight="1" x14ac:dyDescent="0.15">
      <c r="A46" s="47"/>
      <c r="B46" s="122"/>
      <c r="C46" s="79"/>
      <c r="D46" s="107"/>
      <c r="E46" s="76" t="s">
        <v>100</v>
      </c>
      <c r="F46" s="31">
        <v>24507</v>
      </c>
      <c r="G46" s="32">
        <v>4</v>
      </c>
      <c r="H46" s="33">
        <f t="shared" si="2"/>
        <v>24511</v>
      </c>
      <c r="I46" s="34">
        <v>57856</v>
      </c>
      <c r="J46" s="34">
        <v>318</v>
      </c>
      <c r="K46" s="31">
        <v>310</v>
      </c>
      <c r="L46" s="33">
        <f t="shared" si="3"/>
        <v>82685</v>
      </c>
      <c r="M46" s="17"/>
      <c r="N46" s="87"/>
      <c r="O46" s="105"/>
      <c r="P46" s="95" t="s">
        <v>101</v>
      </c>
      <c r="Q46" s="94"/>
      <c r="R46" s="31">
        <v>128416</v>
      </c>
      <c r="S46" s="32">
        <v>22</v>
      </c>
      <c r="T46" s="33">
        <f t="shared" si="12"/>
        <v>128438</v>
      </c>
      <c r="U46" s="34">
        <v>329481</v>
      </c>
      <c r="V46" s="34">
        <v>3989</v>
      </c>
      <c r="W46" s="31">
        <v>12538</v>
      </c>
      <c r="X46" s="33">
        <f t="shared" si="1"/>
        <v>461908</v>
      </c>
    </row>
    <row r="47" spans="1:24" s="22" customFormat="1" ht="7.5" customHeight="1" x14ac:dyDescent="0.15">
      <c r="A47" s="47"/>
      <c r="B47" s="122"/>
      <c r="C47" s="79"/>
      <c r="D47" s="107"/>
      <c r="E47" s="76" t="s">
        <v>10</v>
      </c>
      <c r="F47" s="45">
        <f>SUM(F45:F46)</f>
        <v>116299</v>
      </c>
      <c r="G47" s="32">
        <f>SUM(G45:G46)</f>
        <v>21</v>
      </c>
      <c r="H47" s="33">
        <f t="shared" si="2"/>
        <v>116320</v>
      </c>
      <c r="I47" s="31">
        <f>SUM(I45:I46)</f>
        <v>308837</v>
      </c>
      <c r="J47" s="31">
        <f>SUM(J45:J46)</f>
        <v>1738</v>
      </c>
      <c r="K47" s="31">
        <f>SUM(K45:K46)</f>
        <v>2562</v>
      </c>
      <c r="L47" s="33">
        <f t="shared" si="3"/>
        <v>426895</v>
      </c>
      <c r="M47" s="17"/>
      <c r="N47" s="87"/>
      <c r="O47" s="105"/>
      <c r="P47" s="96" t="s">
        <v>102</v>
      </c>
      <c r="Q47" s="76" t="s">
        <v>103</v>
      </c>
      <c r="R47" s="31">
        <v>83851</v>
      </c>
      <c r="S47" s="32">
        <v>19</v>
      </c>
      <c r="T47" s="33">
        <f t="shared" si="12"/>
        <v>83870</v>
      </c>
      <c r="U47" s="34">
        <v>279869</v>
      </c>
      <c r="V47" s="34">
        <v>2295</v>
      </c>
      <c r="W47" s="31">
        <v>3998</v>
      </c>
      <c r="X47" s="33">
        <f t="shared" si="1"/>
        <v>366034</v>
      </c>
    </row>
    <row r="48" spans="1:24" s="22" customFormat="1" ht="7.5" customHeight="1" x14ac:dyDescent="0.15">
      <c r="A48" s="47"/>
      <c r="B48" s="122"/>
      <c r="C48" s="79"/>
      <c r="D48" s="99" t="s">
        <v>210</v>
      </c>
      <c r="E48" s="100"/>
      <c r="F48" s="31">
        <v>44057</v>
      </c>
      <c r="G48" s="32">
        <v>1</v>
      </c>
      <c r="H48" s="33">
        <f t="shared" si="2"/>
        <v>44058</v>
      </c>
      <c r="I48" s="34">
        <v>152393</v>
      </c>
      <c r="J48" s="34">
        <v>769</v>
      </c>
      <c r="K48" s="31">
        <v>1199</v>
      </c>
      <c r="L48" s="33">
        <f t="shared" si="3"/>
        <v>197220</v>
      </c>
      <c r="M48" s="17"/>
      <c r="N48" s="87"/>
      <c r="O48" s="105"/>
      <c r="P48" s="97"/>
      <c r="Q48" s="76" t="s">
        <v>105</v>
      </c>
      <c r="R48" s="31">
        <v>36584</v>
      </c>
      <c r="S48" s="32">
        <v>8</v>
      </c>
      <c r="T48" s="33">
        <f t="shared" si="12"/>
        <v>36592</v>
      </c>
      <c r="U48" s="34">
        <v>107462</v>
      </c>
      <c r="V48" s="34">
        <v>996</v>
      </c>
      <c r="W48" s="31">
        <v>2331</v>
      </c>
      <c r="X48" s="33">
        <f t="shared" si="1"/>
        <v>145050</v>
      </c>
    </row>
    <row r="49" spans="1:24" s="22" customFormat="1" ht="7.5" customHeight="1" x14ac:dyDescent="0.15">
      <c r="A49" s="47"/>
      <c r="B49" s="122"/>
      <c r="C49" s="79" t="s">
        <v>106</v>
      </c>
      <c r="D49" s="116" t="s">
        <v>107</v>
      </c>
      <c r="E49" s="117"/>
      <c r="F49" s="31">
        <v>124846</v>
      </c>
      <c r="G49" s="32">
        <v>15</v>
      </c>
      <c r="H49" s="33">
        <f t="shared" si="2"/>
        <v>124861</v>
      </c>
      <c r="I49" s="34">
        <v>331913</v>
      </c>
      <c r="J49" s="34">
        <v>2012</v>
      </c>
      <c r="K49" s="31">
        <v>2262</v>
      </c>
      <c r="L49" s="33">
        <f t="shared" si="3"/>
        <v>458786</v>
      </c>
      <c r="M49" s="17"/>
      <c r="N49" s="87"/>
      <c r="O49" s="106"/>
      <c r="P49" s="98"/>
      <c r="Q49" s="76" t="s">
        <v>10</v>
      </c>
      <c r="R49" s="31">
        <f>SUM(R47:R48)</f>
        <v>120435</v>
      </c>
      <c r="S49" s="32">
        <f>SUM(S47:S48)</f>
        <v>27</v>
      </c>
      <c r="T49" s="33">
        <f t="shared" si="12"/>
        <v>120462</v>
      </c>
      <c r="U49" s="34">
        <f>SUM(U47:U48)</f>
        <v>387331</v>
      </c>
      <c r="V49" s="34">
        <f>SUM(V47:V48)</f>
        <v>3291</v>
      </c>
      <c r="W49" s="31">
        <f>SUM(W47:W48)</f>
        <v>6329</v>
      </c>
      <c r="X49" s="33">
        <f t="shared" si="1"/>
        <v>511084</v>
      </c>
    </row>
    <row r="50" spans="1:24" s="22" customFormat="1" ht="7.5" customHeight="1" x14ac:dyDescent="0.15">
      <c r="A50" s="47"/>
      <c r="B50" s="122"/>
      <c r="C50" s="79"/>
      <c r="D50" s="95" t="s">
        <v>108</v>
      </c>
      <c r="E50" s="94"/>
      <c r="F50" s="31">
        <v>34794</v>
      </c>
      <c r="G50" s="32">
        <v>8</v>
      </c>
      <c r="H50" s="33">
        <f t="shared" si="2"/>
        <v>34802</v>
      </c>
      <c r="I50" s="34">
        <v>100779</v>
      </c>
      <c r="J50" s="34">
        <v>627</v>
      </c>
      <c r="K50" s="31">
        <v>862</v>
      </c>
      <c r="L50" s="33">
        <f t="shared" si="3"/>
        <v>136208</v>
      </c>
      <c r="M50" s="17"/>
      <c r="N50" s="87"/>
      <c r="O50" s="118" t="s">
        <v>109</v>
      </c>
      <c r="P50" s="95" t="s">
        <v>110</v>
      </c>
      <c r="Q50" s="94"/>
      <c r="R50" s="31">
        <v>75294</v>
      </c>
      <c r="S50" s="32">
        <v>13</v>
      </c>
      <c r="T50" s="33">
        <f t="shared" si="12"/>
        <v>75307</v>
      </c>
      <c r="U50" s="34">
        <v>227998</v>
      </c>
      <c r="V50" s="34">
        <v>1985</v>
      </c>
      <c r="W50" s="31">
        <v>2610</v>
      </c>
      <c r="X50" s="33">
        <f t="shared" si="1"/>
        <v>305290</v>
      </c>
    </row>
    <row r="51" spans="1:24" s="22" customFormat="1" ht="7.5" customHeight="1" x14ac:dyDescent="0.15">
      <c r="A51" s="47"/>
      <c r="B51" s="122"/>
      <c r="C51" s="79"/>
      <c r="D51" s="95" t="s">
        <v>111</v>
      </c>
      <c r="E51" s="94"/>
      <c r="F51" s="45">
        <v>27787</v>
      </c>
      <c r="G51" s="32">
        <v>2</v>
      </c>
      <c r="H51" s="33">
        <f t="shared" si="2"/>
        <v>27789</v>
      </c>
      <c r="I51" s="45">
        <v>86434</v>
      </c>
      <c r="J51" s="45">
        <v>628</v>
      </c>
      <c r="K51" s="31">
        <v>771</v>
      </c>
      <c r="L51" s="33">
        <f t="shared" si="3"/>
        <v>114851</v>
      </c>
      <c r="M51" s="17"/>
      <c r="N51" s="87"/>
      <c r="O51" s="97"/>
      <c r="P51" s="95" t="s">
        <v>112</v>
      </c>
      <c r="Q51" s="94"/>
      <c r="R51" s="31">
        <v>10965</v>
      </c>
      <c r="S51" s="32">
        <v>3</v>
      </c>
      <c r="T51" s="33">
        <f t="shared" si="12"/>
        <v>10968</v>
      </c>
      <c r="U51" s="34">
        <v>39373</v>
      </c>
      <c r="V51" s="34">
        <v>222</v>
      </c>
      <c r="W51" s="31">
        <v>422</v>
      </c>
      <c r="X51" s="33">
        <f t="shared" ref="X51:X52" si="24">SUM(T51:V51)</f>
        <v>50563</v>
      </c>
    </row>
    <row r="52" spans="1:24" s="22" customFormat="1" ht="7.5" customHeight="1" x14ac:dyDescent="0.15">
      <c r="A52" s="47"/>
      <c r="B52" s="122"/>
      <c r="C52" s="79"/>
      <c r="D52" s="119" t="s">
        <v>10</v>
      </c>
      <c r="E52" s="120"/>
      <c r="F52" s="45">
        <f>SUM(F49:F51)</f>
        <v>187427</v>
      </c>
      <c r="G52" s="32">
        <f>SUM(G49:G51)</f>
        <v>25</v>
      </c>
      <c r="H52" s="33">
        <f t="shared" ref="H52:H98" si="25">SUM(F52:G52)</f>
        <v>187452</v>
      </c>
      <c r="I52" s="45">
        <f>SUM(I49:I51)</f>
        <v>519126</v>
      </c>
      <c r="J52" s="45">
        <f>SUM(J49:J51)</f>
        <v>3267</v>
      </c>
      <c r="K52" s="45">
        <f>SUM(K49:K51)</f>
        <v>3895</v>
      </c>
      <c r="L52" s="33">
        <f t="shared" ref="L52:L98" si="26">SUM(H52:J52)</f>
        <v>709845</v>
      </c>
      <c r="M52" s="17"/>
      <c r="N52" s="87"/>
      <c r="O52" s="98"/>
      <c r="P52" s="95" t="s">
        <v>10</v>
      </c>
      <c r="Q52" s="94"/>
      <c r="R52" s="31">
        <f>SUM(R50:R51)</f>
        <v>86259</v>
      </c>
      <c r="S52" s="32">
        <f>SUM(S50:S51)</f>
        <v>16</v>
      </c>
      <c r="T52" s="33">
        <f t="shared" si="12"/>
        <v>86275</v>
      </c>
      <c r="U52" s="34">
        <f t="shared" ref="U52:W52" si="27">SUM(U50:U51)</f>
        <v>267371</v>
      </c>
      <c r="V52" s="34">
        <f t="shared" si="27"/>
        <v>2207</v>
      </c>
      <c r="W52" s="31">
        <f t="shared" si="27"/>
        <v>3032</v>
      </c>
      <c r="X52" s="33">
        <f t="shared" si="24"/>
        <v>355853</v>
      </c>
    </row>
    <row r="53" spans="1:24" s="22" customFormat="1" ht="7.5" customHeight="1" x14ac:dyDescent="0.15">
      <c r="A53" s="47"/>
      <c r="B53" s="122"/>
      <c r="C53" s="104" t="s">
        <v>113</v>
      </c>
      <c r="D53" s="107" t="s">
        <v>114</v>
      </c>
      <c r="E53" s="76" t="s">
        <v>115</v>
      </c>
      <c r="F53" s="31">
        <v>61552</v>
      </c>
      <c r="G53" s="32">
        <v>11</v>
      </c>
      <c r="H53" s="33">
        <f t="shared" si="25"/>
        <v>61563</v>
      </c>
      <c r="I53" s="34">
        <v>220051</v>
      </c>
      <c r="J53" s="34">
        <v>1723</v>
      </c>
      <c r="K53" s="31">
        <v>6089</v>
      </c>
      <c r="L53" s="33">
        <f t="shared" si="26"/>
        <v>283337</v>
      </c>
      <c r="M53" s="17"/>
      <c r="N53" s="87"/>
      <c r="O53" s="92" t="s">
        <v>116</v>
      </c>
      <c r="P53" s="93"/>
      <c r="Q53" s="94"/>
      <c r="R53" s="31">
        <v>117625</v>
      </c>
      <c r="S53" s="32">
        <v>19</v>
      </c>
      <c r="T53" s="33">
        <f t="shared" si="12"/>
        <v>117644</v>
      </c>
      <c r="U53" s="34">
        <v>275686</v>
      </c>
      <c r="V53" s="34">
        <v>2561</v>
      </c>
      <c r="W53" s="31">
        <v>1981</v>
      </c>
      <c r="X53" s="33">
        <f t="shared" si="1"/>
        <v>395891</v>
      </c>
    </row>
    <row r="54" spans="1:24" s="22" customFormat="1" ht="7.5" customHeight="1" x14ac:dyDescent="0.15">
      <c r="A54" s="47"/>
      <c r="B54" s="122"/>
      <c r="C54" s="105"/>
      <c r="D54" s="107"/>
      <c r="E54" s="76" t="s">
        <v>117</v>
      </c>
      <c r="F54" s="31">
        <v>17704</v>
      </c>
      <c r="G54" s="32">
        <v>3</v>
      </c>
      <c r="H54" s="33">
        <f t="shared" si="25"/>
        <v>17707</v>
      </c>
      <c r="I54" s="34">
        <v>50228</v>
      </c>
      <c r="J54" s="34">
        <v>564</v>
      </c>
      <c r="K54" s="31">
        <v>2528</v>
      </c>
      <c r="L54" s="33">
        <f t="shared" si="26"/>
        <v>68499</v>
      </c>
      <c r="M54" s="17"/>
      <c r="N54" s="87"/>
      <c r="O54" s="104" t="s">
        <v>118</v>
      </c>
      <c r="P54" s="95" t="s">
        <v>119</v>
      </c>
      <c r="Q54" s="94"/>
      <c r="R54" s="31">
        <v>170033</v>
      </c>
      <c r="S54" s="32">
        <v>43</v>
      </c>
      <c r="T54" s="33">
        <f t="shared" si="12"/>
        <v>170076</v>
      </c>
      <c r="U54" s="34">
        <v>447207</v>
      </c>
      <c r="V54" s="34">
        <v>4189</v>
      </c>
      <c r="W54" s="31">
        <v>9934</v>
      </c>
      <c r="X54" s="33">
        <f t="shared" si="1"/>
        <v>621472</v>
      </c>
    </row>
    <row r="55" spans="1:24" s="22" customFormat="1" ht="7.5" customHeight="1" x14ac:dyDescent="0.15">
      <c r="A55" s="47"/>
      <c r="B55" s="122"/>
      <c r="C55" s="105"/>
      <c r="D55" s="107"/>
      <c r="E55" s="76" t="s">
        <v>10</v>
      </c>
      <c r="F55" s="45">
        <f>SUM(F53:F54)</f>
        <v>79256</v>
      </c>
      <c r="G55" s="32">
        <f>SUM(G53:G54)</f>
        <v>14</v>
      </c>
      <c r="H55" s="33">
        <f t="shared" si="25"/>
        <v>79270</v>
      </c>
      <c r="I55" s="45">
        <f>SUM(I53:I54)</f>
        <v>270279</v>
      </c>
      <c r="J55" s="45">
        <f>SUM(J53:J54)</f>
        <v>2287</v>
      </c>
      <c r="K55" s="45">
        <f>SUM(K53:K54)</f>
        <v>8617</v>
      </c>
      <c r="L55" s="33">
        <f t="shared" si="26"/>
        <v>351836</v>
      </c>
      <c r="M55" s="17"/>
      <c r="N55" s="87"/>
      <c r="O55" s="106"/>
      <c r="P55" s="95" t="s">
        <v>120</v>
      </c>
      <c r="Q55" s="94"/>
      <c r="R55" s="31">
        <v>121968</v>
      </c>
      <c r="S55" s="32">
        <v>34</v>
      </c>
      <c r="T55" s="33">
        <f t="shared" si="12"/>
        <v>122002</v>
      </c>
      <c r="U55" s="34">
        <v>353136</v>
      </c>
      <c r="V55" s="34">
        <v>2575</v>
      </c>
      <c r="W55" s="31">
        <v>2720</v>
      </c>
      <c r="X55" s="33">
        <f t="shared" si="1"/>
        <v>477713</v>
      </c>
    </row>
    <row r="56" spans="1:24" s="22" customFormat="1" ht="7.5" customHeight="1" x14ac:dyDescent="0.15">
      <c r="A56" s="47"/>
      <c r="B56" s="122"/>
      <c r="C56" s="105"/>
      <c r="D56" s="80" t="s">
        <v>121</v>
      </c>
      <c r="E56" s="76" t="s">
        <v>121</v>
      </c>
      <c r="F56" s="31">
        <v>43763</v>
      </c>
      <c r="G56" s="32">
        <v>6</v>
      </c>
      <c r="H56" s="33">
        <f t="shared" si="25"/>
        <v>43769</v>
      </c>
      <c r="I56" s="34">
        <v>161108</v>
      </c>
      <c r="J56" s="34">
        <v>1179</v>
      </c>
      <c r="K56" s="31">
        <v>4082</v>
      </c>
      <c r="L56" s="33">
        <f t="shared" si="26"/>
        <v>206056</v>
      </c>
      <c r="M56" s="17"/>
      <c r="N56" s="88"/>
      <c r="O56" s="83" t="s">
        <v>37</v>
      </c>
      <c r="P56" s="84"/>
      <c r="Q56" s="85"/>
      <c r="R56" s="39">
        <f>SUM(R43:R46,R52:R55,R49)</f>
        <v>1087803</v>
      </c>
      <c r="S56" s="40">
        <f>SUM(S43:S46,S52:S55,S49)</f>
        <v>219</v>
      </c>
      <c r="T56" s="41">
        <f t="shared" si="12"/>
        <v>1088022</v>
      </c>
      <c r="U56" s="39">
        <f t="shared" ref="U56:W56" si="28">SUM(U43:U46,U52:U55,U49)</f>
        <v>2915979</v>
      </c>
      <c r="V56" s="39">
        <f t="shared" si="28"/>
        <v>27930</v>
      </c>
      <c r="W56" s="39">
        <f t="shared" si="28"/>
        <v>55948</v>
      </c>
      <c r="X56" s="41">
        <f t="shared" si="1"/>
        <v>4031931</v>
      </c>
    </row>
    <row r="57" spans="1:24" s="22" customFormat="1" ht="7.5" customHeight="1" x14ac:dyDescent="0.15">
      <c r="A57" s="47"/>
      <c r="B57" s="122"/>
      <c r="C57" s="105"/>
      <c r="D57" s="81"/>
      <c r="E57" s="76" t="s">
        <v>122</v>
      </c>
      <c r="F57" s="31">
        <v>10920</v>
      </c>
      <c r="G57" s="32">
        <v>3</v>
      </c>
      <c r="H57" s="33">
        <f t="shared" si="25"/>
        <v>10923</v>
      </c>
      <c r="I57" s="34">
        <v>38852</v>
      </c>
      <c r="J57" s="34">
        <v>374</v>
      </c>
      <c r="K57" s="31">
        <v>1522</v>
      </c>
      <c r="L57" s="33">
        <f t="shared" si="26"/>
        <v>50149</v>
      </c>
      <c r="M57" s="17"/>
      <c r="N57" s="86" t="s">
        <v>123</v>
      </c>
      <c r="O57" s="89" t="s">
        <v>124</v>
      </c>
      <c r="P57" s="90"/>
      <c r="Q57" s="91"/>
      <c r="R57" s="31">
        <v>74446</v>
      </c>
      <c r="S57" s="32">
        <v>4</v>
      </c>
      <c r="T57" s="33">
        <f t="shared" si="12"/>
        <v>74450</v>
      </c>
      <c r="U57" s="34">
        <v>166479</v>
      </c>
      <c r="V57" s="34">
        <v>948</v>
      </c>
      <c r="W57" s="31">
        <v>1104</v>
      </c>
      <c r="X57" s="33">
        <f t="shared" si="1"/>
        <v>241877</v>
      </c>
    </row>
    <row r="58" spans="1:24" s="22" customFormat="1" ht="7.5" customHeight="1" x14ac:dyDescent="0.15">
      <c r="A58" s="47"/>
      <c r="B58" s="122"/>
      <c r="C58" s="105"/>
      <c r="D58" s="82"/>
      <c r="E58" s="76" t="s">
        <v>10</v>
      </c>
      <c r="F58" s="45">
        <f>SUM(F56:F57)</f>
        <v>54683</v>
      </c>
      <c r="G58" s="32">
        <f>SUM(G56:G57)</f>
        <v>9</v>
      </c>
      <c r="H58" s="33">
        <f t="shared" si="25"/>
        <v>54692</v>
      </c>
      <c r="I58" s="45">
        <f>SUM(I56:I57)</f>
        <v>199960</v>
      </c>
      <c r="J58" s="45">
        <f>SUM(J56:J57)</f>
        <v>1553</v>
      </c>
      <c r="K58" s="45">
        <f>SUM(K56:K57)</f>
        <v>5604</v>
      </c>
      <c r="L58" s="33">
        <f t="shared" si="26"/>
        <v>256205</v>
      </c>
      <c r="M58" s="17"/>
      <c r="N58" s="87"/>
      <c r="O58" s="115" t="s">
        <v>125</v>
      </c>
      <c r="P58" s="95" t="s">
        <v>126</v>
      </c>
      <c r="Q58" s="94"/>
      <c r="R58" s="31">
        <v>64585</v>
      </c>
      <c r="S58" s="32">
        <v>3</v>
      </c>
      <c r="T58" s="33">
        <f t="shared" si="12"/>
        <v>64588</v>
      </c>
      <c r="U58" s="34">
        <v>140737</v>
      </c>
      <c r="V58" s="34">
        <v>1188</v>
      </c>
      <c r="W58" s="31">
        <v>1137</v>
      </c>
      <c r="X58" s="33">
        <f t="shared" si="1"/>
        <v>206513</v>
      </c>
    </row>
    <row r="59" spans="1:24" ht="7.5" customHeight="1" x14ac:dyDescent="0.15">
      <c r="A59" s="47"/>
      <c r="B59" s="122"/>
      <c r="C59" s="105"/>
      <c r="D59" s="107" t="s">
        <v>127</v>
      </c>
      <c r="E59" s="76" t="s">
        <v>128</v>
      </c>
      <c r="F59" s="31">
        <v>55270</v>
      </c>
      <c r="G59" s="32">
        <v>18</v>
      </c>
      <c r="H59" s="33">
        <f t="shared" si="25"/>
        <v>55288</v>
      </c>
      <c r="I59" s="34">
        <v>190085</v>
      </c>
      <c r="J59" s="34">
        <v>1236</v>
      </c>
      <c r="K59" s="31">
        <v>5482</v>
      </c>
      <c r="L59" s="33">
        <f t="shared" si="26"/>
        <v>246609</v>
      </c>
      <c r="M59" s="17"/>
      <c r="N59" s="87"/>
      <c r="O59" s="105"/>
      <c r="P59" s="95" t="s">
        <v>129</v>
      </c>
      <c r="Q59" s="94"/>
      <c r="R59" s="36">
        <v>23805</v>
      </c>
      <c r="S59" s="37">
        <v>0</v>
      </c>
      <c r="T59" s="33">
        <f>SUM(R59:S59)</f>
        <v>23805</v>
      </c>
      <c r="U59" s="38">
        <v>59851</v>
      </c>
      <c r="V59" s="38">
        <v>402</v>
      </c>
      <c r="W59" s="36">
        <v>390</v>
      </c>
      <c r="X59" s="44">
        <f>SUM(T59:V59)</f>
        <v>84058</v>
      </c>
    </row>
    <row r="60" spans="1:24" ht="7.5" customHeight="1" x14ac:dyDescent="0.15">
      <c r="A60" s="47"/>
      <c r="B60" s="122"/>
      <c r="C60" s="105"/>
      <c r="D60" s="107"/>
      <c r="E60" s="76" t="s">
        <v>130</v>
      </c>
      <c r="F60" s="31">
        <v>24996</v>
      </c>
      <c r="G60" s="32">
        <v>6</v>
      </c>
      <c r="H60" s="33">
        <f t="shared" si="25"/>
        <v>25002</v>
      </c>
      <c r="I60" s="34">
        <v>97861</v>
      </c>
      <c r="J60" s="34">
        <v>443</v>
      </c>
      <c r="K60" s="31">
        <v>1570</v>
      </c>
      <c r="L60" s="33">
        <f t="shared" si="26"/>
        <v>123306</v>
      </c>
      <c r="M60" s="17"/>
      <c r="N60" s="87"/>
      <c r="O60" s="106"/>
      <c r="P60" s="95" t="s">
        <v>10</v>
      </c>
      <c r="Q60" s="94"/>
      <c r="R60" s="36">
        <f>SUM(R58:R59)</f>
        <v>88390</v>
      </c>
      <c r="S60" s="37">
        <f>SUM(S58:S59)</f>
        <v>3</v>
      </c>
      <c r="T60" s="33">
        <f>SUM(R60:S60)</f>
        <v>88393</v>
      </c>
      <c r="U60" s="38">
        <f t="shared" ref="U60:W60" si="29">SUM(U58:U59)</f>
        <v>200588</v>
      </c>
      <c r="V60" s="38">
        <f t="shared" si="29"/>
        <v>1590</v>
      </c>
      <c r="W60" s="36">
        <f t="shared" si="29"/>
        <v>1527</v>
      </c>
      <c r="X60" s="44">
        <f>SUM(T60:V60)</f>
        <v>290571</v>
      </c>
    </row>
    <row r="61" spans="1:24" ht="7.5" customHeight="1" x14ac:dyDescent="0.15">
      <c r="A61" s="47"/>
      <c r="B61" s="122"/>
      <c r="C61" s="105"/>
      <c r="D61" s="107"/>
      <c r="E61" s="76" t="s">
        <v>10</v>
      </c>
      <c r="F61" s="45">
        <f>SUM(F59:F60)</f>
        <v>80266</v>
      </c>
      <c r="G61" s="32">
        <f>SUM(G59:G60)</f>
        <v>24</v>
      </c>
      <c r="H61" s="33">
        <f t="shared" si="25"/>
        <v>80290</v>
      </c>
      <c r="I61" s="31">
        <f>SUM(I59:I60)</f>
        <v>287946</v>
      </c>
      <c r="J61" s="31">
        <f>SUM(J59:J60)</f>
        <v>1679</v>
      </c>
      <c r="K61" s="31">
        <f>SUM(K59:K60)</f>
        <v>7052</v>
      </c>
      <c r="L61" s="33">
        <f t="shared" si="26"/>
        <v>369915</v>
      </c>
      <c r="M61" s="17"/>
      <c r="N61" s="87"/>
      <c r="O61" s="104" t="s">
        <v>131</v>
      </c>
      <c r="P61" s="95" t="s">
        <v>132</v>
      </c>
      <c r="Q61" s="94"/>
      <c r="R61" s="36">
        <v>137639</v>
      </c>
      <c r="S61" s="37">
        <v>38</v>
      </c>
      <c r="T61" s="33">
        <f>SUM(R61:S61)</f>
        <v>137677</v>
      </c>
      <c r="U61" s="38">
        <v>342989</v>
      </c>
      <c r="V61" s="38">
        <v>2444</v>
      </c>
      <c r="W61" s="36">
        <v>3463</v>
      </c>
      <c r="X61" s="44">
        <f>SUM(T61:V61)</f>
        <v>483110</v>
      </c>
    </row>
    <row r="62" spans="1:24" ht="7.5" customHeight="1" x14ac:dyDescent="0.15">
      <c r="A62" s="47"/>
      <c r="B62" s="122"/>
      <c r="C62" s="106"/>
      <c r="D62" s="99" t="s">
        <v>133</v>
      </c>
      <c r="E62" s="100"/>
      <c r="F62" s="31">
        <v>98901</v>
      </c>
      <c r="G62" s="32">
        <v>16</v>
      </c>
      <c r="H62" s="33">
        <f t="shared" si="25"/>
        <v>98917</v>
      </c>
      <c r="I62" s="34">
        <v>303018</v>
      </c>
      <c r="J62" s="34">
        <v>1597</v>
      </c>
      <c r="K62" s="31">
        <v>2608</v>
      </c>
      <c r="L62" s="33">
        <f t="shared" si="26"/>
        <v>403532</v>
      </c>
      <c r="M62" s="17"/>
      <c r="N62" s="87"/>
      <c r="O62" s="105"/>
      <c r="P62" s="95" t="s">
        <v>134</v>
      </c>
      <c r="Q62" s="94"/>
      <c r="R62" s="36">
        <v>57000</v>
      </c>
      <c r="S62" s="37">
        <v>12</v>
      </c>
      <c r="T62" s="33">
        <f>SUM(R62:S62)</f>
        <v>57012</v>
      </c>
      <c r="U62" s="38">
        <v>187323</v>
      </c>
      <c r="V62" s="38">
        <v>898</v>
      </c>
      <c r="W62" s="36">
        <v>1228</v>
      </c>
      <c r="X62" s="44">
        <f>SUM(T62:V62)</f>
        <v>245233</v>
      </c>
    </row>
    <row r="63" spans="1:24" ht="7.5" customHeight="1" x14ac:dyDescent="0.15">
      <c r="A63" s="47"/>
      <c r="B63" s="122"/>
      <c r="C63" s="104" t="s">
        <v>135</v>
      </c>
      <c r="D63" s="96" t="s">
        <v>136</v>
      </c>
      <c r="E63" s="75" t="s">
        <v>137</v>
      </c>
      <c r="F63" s="31">
        <v>95887</v>
      </c>
      <c r="G63" s="32">
        <v>15</v>
      </c>
      <c r="H63" s="33">
        <f t="shared" si="25"/>
        <v>95902</v>
      </c>
      <c r="I63" s="34">
        <v>269773</v>
      </c>
      <c r="J63" s="34">
        <v>1618</v>
      </c>
      <c r="K63" s="31">
        <v>4782</v>
      </c>
      <c r="L63" s="33">
        <f t="shared" si="26"/>
        <v>367293</v>
      </c>
      <c r="M63" s="17"/>
      <c r="N63" s="87"/>
      <c r="O63" s="106"/>
      <c r="P63" s="95" t="s">
        <v>10</v>
      </c>
      <c r="Q63" s="94"/>
      <c r="R63" s="31">
        <f>SUM(R61:R62)</f>
        <v>194639</v>
      </c>
      <c r="S63" s="32">
        <f>SUM(S61:S62)</f>
        <v>50</v>
      </c>
      <c r="T63" s="33">
        <f t="shared" si="12"/>
        <v>194689</v>
      </c>
      <c r="U63" s="34">
        <f t="shared" ref="U63:W63" si="30">SUM(U61:U62)</f>
        <v>530312</v>
      </c>
      <c r="V63" s="34">
        <f t="shared" si="30"/>
        <v>3342</v>
      </c>
      <c r="W63" s="31">
        <f t="shared" si="30"/>
        <v>4691</v>
      </c>
      <c r="X63" s="33">
        <f t="shared" si="1"/>
        <v>728343</v>
      </c>
    </row>
    <row r="64" spans="1:24" ht="7.5" customHeight="1" x14ac:dyDescent="0.15">
      <c r="A64" s="47"/>
      <c r="B64" s="122"/>
      <c r="C64" s="105"/>
      <c r="D64" s="110"/>
      <c r="E64" s="75" t="s">
        <v>138</v>
      </c>
      <c r="F64" s="31">
        <v>32416</v>
      </c>
      <c r="G64" s="32">
        <v>1</v>
      </c>
      <c r="H64" s="33">
        <f t="shared" si="25"/>
        <v>32417</v>
      </c>
      <c r="I64" s="34">
        <v>68683</v>
      </c>
      <c r="J64" s="34">
        <v>391</v>
      </c>
      <c r="K64" s="31">
        <v>1191</v>
      </c>
      <c r="L64" s="33">
        <f t="shared" si="26"/>
        <v>101491</v>
      </c>
      <c r="M64" s="17"/>
      <c r="N64" s="87"/>
      <c r="O64" s="104" t="s">
        <v>139</v>
      </c>
      <c r="P64" s="95" t="s">
        <v>123</v>
      </c>
      <c r="Q64" s="94"/>
      <c r="R64" s="31">
        <v>124268</v>
      </c>
      <c r="S64" s="32">
        <v>23</v>
      </c>
      <c r="T64" s="33">
        <f t="shared" si="12"/>
        <v>124291</v>
      </c>
      <c r="U64" s="34">
        <v>395581</v>
      </c>
      <c r="V64" s="34">
        <v>2411</v>
      </c>
      <c r="W64" s="31">
        <v>5535</v>
      </c>
      <c r="X64" s="44">
        <f t="shared" si="1"/>
        <v>522283</v>
      </c>
    </row>
    <row r="65" spans="1:24" ht="7.5" customHeight="1" x14ac:dyDescent="0.15">
      <c r="A65" s="47"/>
      <c r="B65" s="122"/>
      <c r="C65" s="105"/>
      <c r="D65" s="110"/>
      <c r="E65" s="76" t="s">
        <v>10</v>
      </c>
      <c r="F65" s="45">
        <f>SUM(F63:F64)</f>
        <v>128303</v>
      </c>
      <c r="G65" s="32">
        <f>SUM(G63:G64)</f>
        <v>16</v>
      </c>
      <c r="H65" s="33">
        <f t="shared" si="25"/>
        <v>128319</v>
      </c>
      <c r="I65" s="31">
        <f>SUM(I63:I64)</f>
        <v>338456</v>
      </c>
      <c r="J65" s="31">
        <f>SUM(J63:J64)</f>
        <v>2009</v>
      </c>
      <c r="K65" s="31">
        <f>SUM(K63:K64)</f>
        <v>5973</v>
      </c>
      <c r="L65" s="33">
        <f t="shared" si="26"/>
        <v>468784</v>
      </c>
      <c r="M65" s="17"/>
      <c r="N65" s="87"/>
      <c r="O65" s="106"/>
      <c r="P65" s="95" t="s">
        <v>140</v>
      </c>
      <c r="Q65" s="94"/>
      <c r="R65" s="31">
        <v>75844</v>
      </c>
      <c r="S65" s="32">
        <v>14</v>
      </c>
      <c r="T65" s="33">
        <f t="shared" si="12"/>
        <v>75858</v>
      </c>
      <c r="U65" s="34">
        <v>228102</v>
      </c>
      <c r="V65" s="34">
        <v>1218</v>
      </c>
      <c r="W65" s="31">
        <v>1739</v>
      </c>
      <c r="X65" s="33">
        <f t="shared" si="1"/>
        <v>305178</v>
      </c>
    </row>
    <row r="66" spans="1:24" ht="7.5" customHeight="1" x14ac:dyDescent="0.15">
      <c r="A66" s="47"/>
      <c r="B66" s="122"/>
      <c r="C66" s="105"/>
      <c r="D66" s="96" t="s">
        <v>141</v>
      </c>
      <c r="E66" s="76" t="s">
        <v>142</v>
      </c>
      <c r="F66" s="31">
        <v>23243</v>
      </c>
      <c r="G66" s="32">
        <v>2</v>
      </c>
      <c r="H66" s="33">
        <f t="shared" ref="H66:H72" si="31">SUM(F66:G66)</f>
        <v>23245</v>
      </c>
      <c r="I66" s="34">
        <v>83133</v>
      </c>
      <c r="J66" s="34">
        <v>521</v>
      </c>
      <c r="K66" s="31">
        <v>2029</v>
      </c>
      <c r="L66" s="33">
        <f t="shared" ref="L66:L72" si="32">SUM(H66:J66)</f>
        <v>106899</v>
      </c>
      <c r="M66" s="17"/>
      <c r="N66" s="87"/>
      <c r="O66" s="104" t="s">
        <v>143</v>
      </c>
      <c r="P66" s="95" t="s">
        <v>144</v>
      </c>
      <c r="Q66" s="94"/>
      <c r="R66" s="31">
        <v>107749</v>
      </c>
      <c r="S66" s="32">
        <v>10</v>
      </c>
      <c r="T66" s="33">
        <f t="shared" si="12"/>
        <v>107759</v>
      </c>
      <c r="U66" s="34">
        <v>298161</v>
      </c>
      <c r="V66" s="34">
        <v>1640</v>
      </c>
      <c r="W66" s="31">
        <v>1974</v>
      </c>
      <c r="X66" s="33">
        <f t="shared" si="1"/>
        <v>407560</v>
      </c>
    </row>
    <row r="67" spans="1:24" ht="7.5" customHeight="1" x14ac:dyDescent="0.15">
      <c r="A67" s="47"/>
      <c r="B67" s="122"/>
      <c r="C67" s="105"/>
      <c r="D67" s="97"/>
      <c r="E67" s="76" t="s">
        <v>145</v>
      </c>
      <c r="F67" s="31">
        <v>10017</v>
      </c>
      <c r="G67" s="32">
        <v>0</v>
      </c>
      <c r="H67" s="33">
        <f t="shared" si="31"/>
        <v>10017</v>
      </c>
      <c r="I67" s="34">
        <v>25554</v>
      </c>
      <c r="J67" s="34">
        <v>218</v>
      </c>
      <c r="K67" s="31">
        <v>1633</v>
      </c>
      <c r="L67" s="33">
        <f t="shared" si="32"/>
        <v>35789</v>
      </c>
      <c r="M67" s="17"/>
      <c r="N67" s="87"/>
      <c r="O67" s="105"/>
      <c r="P67" s="95" t="s">
        <v>146</v>
      </c>
      <c r="Q67" s="94"/>
      <c r="R67" s="36">
        <v>20615</v>
      </c>
      <c r="S67" s="37">
        <v>0</v>
      </c>
      <c r="T67" s="33">
        <f t="shared" si="12"/>
        <v>20615</v>
      </c>
      <c r="U67" s="38">
        <v>66771</v>
      </c>
      <c r="V67" s="38">
        <v>366</v>
      </c>
      <c r="W67" s="36">
        <v>540</v>
      </c>
      <c r="X67" s="33">
        <f t="shared" si="1"/>
        <v>87752</v>
      </c>
    </row>
    <row r="68" spans="1:24" ht="7.5" customHeight="1" x14ac:dyDescent="0.15">
      <c r="A68" s="47"/>
      <c r="B68" s="122"/>
      <c r="C68" s="105"/>
      <c r="D68" s="97"/>
      <c r="E68" s="76" t="s">
        <v>147</v>
      </c>
      <c r="F68" s="31">
        <v>14868</v>
      </c>
      <c r="G68" s="32">
        <v>0</v>
      </c>
      <c r="H68" s="33">
        <f t="shared" si="31"/>
        <v>14868</v>
      </c>
      <c r="I68" s="34">
        <v>49589</v>
      </c>
      <c r="J68" s="34">
        <v>430</v>
      </c>
      <c r="K68" s="31">
        <v>2010</v>
      </c>
      <c r="L68" s="33">
        <f t="shared" si="32"/>
        <v>64887</v>
      </c>
      <c r="M68" s="17"/>
      <c r="N68" s="87"/>
      <c r="O68" s="106"/>
      <c r="P68" s="95" t="s">
        <v>10</v>
      </c>
      <c r="Q68" s="94"/>
      <c r="R68" s="31">
        <f>SUM(R66:R67)</f>
        <v>128364</v>
      </c>
      <c r="S68" s="32">
        <f>SUM(S66:S67)</f>
        <v>10</v>
      </c>
      <c r="T68" s="33">
        <f t="shared" si="12"/>
        <v>128374</v>
      </c>
      <c r="U68" s="34">
        <f>SUM(U66:U67)</f>
        <v>364932</v>
      </c>
      <c r="V68" s="34">
        <f>SUM(V66:V67)</f>
        <v>2006</v>
      </c>
      <c r="W68" s="31">
        <f>SUM(W66:W67)</f>
        <v>2514</v>
      </c>
      <c r="X68" s="33">
        <f t="shared" si="1"/>
        <v>495312</v>
      </c>
    </row>
    <row r="69" spans="1:24" ht="7.5" customHeight="1" x14ac:dyDescent="0.15">
      <c r="A69" s="47"/>
      <c r="B69" s="122"/>
      <c r="C69" s="105"/>
      <c r="D69" s="98"/>
      <c r="E69" s="76" t="s">
        <v>10</v>
      </c>
      <c r="F69" s="45">
        <f>SUM(F66:F68)</f>
        <v>48128</v>
      </c>
      <c r="G69" s="32">
        <f>SUM(G66:G68)</f>
        <v>2</v>
      </c>
      <c r="H69" s="33">
        <f t="shared" si="31"/>
        <v>48130</v>
      </c>
      <c r="I69" s="31">
        <f t="shared" ref="I69:K69" si="33">SUM(I66:I68)</f>
        <v>158276</v>
      </c>
      <c r="J69" s="31">
        <f t="shared" si="33"/>
        <v>1169</v>
      </c>
      <c r="K69" s="31">
        <f t="shared" si="33"/>
        <v>5672</v>
      </c>
      <c r="L69" s="33">
        <f t="shared" si="32"/>
        <v>207575</v>
      </c>
      <c r="M69" s="17"/>
      <c r="N69" s="88"/>
      <c r="O69" s="83" t="s">
        <v>37</v>
      </c>
      <c r="P69" s="84"/>
      <c r="Q69" s="85"/>
      <c r="R69" s="39">
        <f>SUM(R57,R63:R65,R68,R60)</f>
        <v>685951</v>
      </c>
      <c r="S69" s="40">
        <f>SUM(S57,S63:S65,S68,S60)</f>
        <v>104</v>
      </c>
      <c r="T69" s="41">
        <f t="shared" si="12"/>
        <v>686055</v>
      </c>
      <c r="U69" s="39">
        <f t="shared" ref="U69:W69" si="34">SUM(U57,U63:U65,U68,U60)</f>
        <v>1885994</v>
      </c>
      <c r="V69" s="39">
        <f t="shared" si="34"/>
        <v>11515</v>
      </c>
      <c r="W69" s="39">
        <f t="shared" si="34"/>
        <v>17110</v>
      </c>
      <c r="X69" s="41">
        <f t="shared" si="1"/>
        <v>2583564</v>
      </c>
    </row>
    <row r="70" spans="1:24" ht="7.5" customHeight="1" x14ac:dyDescent="0.15">
      <c r="A70" s="47"/>
      <c r="B70" s="122"/>
      <c r="C70" s="105"/>
      <c r="D70" s="80" t="s">
        <v>148</v>
      </c>
      <c r="E70" s="76" t="s">
        <v>211</v>
      </c>
      <c r="F70" s="31">
        <v>76749</v>
      </c>
      <c r="G70" s="32">
        <v>7</v>
      </c>
      <c r="H70" s="33">
        <f t="shared" si="31"/>
        <v>76756</v>
      </c>
      <c r="I70" s="34">
        <v>175677</v>
      </c>
      <c r="J70" s="34">
        <v>1048</v>
      </c>
      <c r="K70" s="31">
        <v>1280</v>
      </c>
      <c r="L70" s="33">
        <f t="shared" si="32"/>
        <v>253481</v>
      </c>
      <c r="M70" s="17"/>
      <c r="N70" s="86" t="s">
        <v>150</v>
      </c>
      <c r="O70" s="89" t="s">
        <v>151</v>
      </c>
      <c r="P70" s="90"/>
      <c r="Q70" s="91"/>
      <c r="R70" s="36">
        <v>89941</v>
      </c>
      <c r="S70" s="37">
        <v>14</v>
      </c>
      <c r="T70" s="44">
        <f t="shared" si="12"/>
        <v>89955</v>
      </c>
      <c r="U70" s="38">
        <v>209913</v>
      </c>
      <c r="V70" s="38">
        <v>1101</v>
      </c>
      <c r="W70" s="36">
        <v>1627</v>
      </c>
      <c r="X70" s="44">
        <f t="shared" si="1"/>
        <v>300969</v>
      </c>
    </row>
    <row r="71" spans="1:24" ht="7.5" customHeight="1" x14ac:dyDescent="0.15">
      <c r="A71" s="47"/>
      <c r="B71" s="122"/>
      <c r="C71" s="105"/>
      <c r="D71" s="81"/>
      <c r="E71" s="76" t="s">
        <v>152</v>
      </c>
      <c r="F71" s="31">
        <v>19960</v>
      </c>
      <c r="G71" s="32">
        <v>0</v>
      </c>
      <c r="H71" s="33">
        <f t="shared" si="31"/>
        <v>19960</v>
      </c>
      <c r="I71" s="34">
        <v>57806</v>
      </c>
      <c r="J71" s="34">
        <v>331</v>
      </c>
      <c r="K71" s="31">
        <v>665</v>
      </c>
      <c r="L71" s="33">
        <f t="shared" si="32"/>
        <v>78097</v>
      </c>
      <c r="M71" s="11"/>
      <c r="N71" s="87"/>
      <c r="O71" s="115" t="s">
        <v>153</v>
      </c>
      <c r="P71" s="95" t="s">
        <v>154</v>
      </c>
      <c r="Q71" s="94"/>
      <c r="R71" s="31">
        <v>70982</v>
      </c>
      <c r="S71" s="32">
        <v>17</v>
      </c>
      <c r="T71" s="33">
        <f t="shared" si="12"/>
        <v>70999</v>
      </c>
      <c r="U71" s="34">
        <v>173081</v>
      </c>
      <c r="V71" s="34">
        <v>1123</v>
      </c>
      <c r="W71" s="31">
        <v>1398</v>
      </c>
      <c r="X71" s="33">
        <f t="shared" si="1"/>
        <v>245203</v>
      </c>
    </row>
    <row r="72" spans="1:24" ht="7.5" customHeight="1" x14ac:dyDescent="0.15">
      <c r="A72" s="47"/>
      <c r="B72" s="122"/>
      <c r="C72" s="105"/>
      <c r="D72" s="82"/>
      <c r="E72" s="76" t="s">
        <v>10</v>
      </c>
      <c r="F72" s="45">
        <f>SUM(F70:F71)</f>
        <v>96709</v>
      </c>
      <c r="G72" s="32">
        <f>SUM(G70:G71)</f>
        <v>7</v>
      </c>
      <c r="H72" s="33">
        <f t="shared" si="31"/>
        <v>96716</v>
      </c>
      <c r="I72" s="31">
        <f>SUM(I70:I71)</f>
        <v>233483</v>
      </c>
      <c r="J72" s="31">
        <f>SUM(J70:J71)</f>
        <v>1379</v>
      </c>
      <c r="K72" s="31">
        <f>SUM(K70:K71)</f>
        <v>1945</v>
      </c>
      <c r="L72" s="33">
        <f t="shared" si="32"/>
        <v>331578</v>
      </c>
      <c r="M72" s="11"/>
      <c r="N72" s="87"/>
      <c r="O72" s="105"/>
      <c r="P72" s="95" t="s">
        <v>155</v>
      </c>
      <c r="Q72" s="94"/>
      <c r="R72" s="36">
        <v>29039</v>
      </c>
      <c r="S72" s="37">
        <v>10</v>
      </c>
      <c r="T72" s="33">
        <f t="shared" si="12"/>
        <v>29049</v>
      </c>
      <c r="U72" s="38">
        <v>104082</v>
      </c>
      <c r="V72" s="38">
        <v>671</v>
      </c>
      <c r="W72" s="36">
        <v>1188</v>
      </c>
      <c r="X72" s="44">
        <f t="shared" ref="X72:X73" si="35">SUM(T72:V72)</f>
        <v>133802</v>
      </c>
    </row>
    <row r="73" spans="1:24" ht="7.5" customHeight="1" x14ac:dyDescent="0.15">
      <c r="A73" s="47"/>
      <c r="B73" s="122"/>
      <c r="C73" s="105"/>
      <c r="D73" s="96" t="s">
        <v>156</v>
      </c>
      <c r="E73" s="76" t="s">
        <v>156</v>
      </c>
      <c r="F73" s="31">
        <v>13552</v>
      </c>
      <c r="G73" s="32">
        <v>1</v>
      </c>
      <c r="H73" s="33">
        <f t="shared" si="25"/>
        <v>13553</v>
      </c>
      <c r="I73" s="34">
        <v>51391</v>
      </c>
      <c r="J73" s="34">
        <v>283</v>
      </c>
      <c r="K73" s="31">
        <v>907</v>
      </c>
      <c r="L73" s="33">
        <f t="shared" si="26"/>
        <v>65227</v>
      </c>
      <c r="M73" s="11"/>
      <c r="N73" s="87"/>
      <c r="O73" s="106"/>
      <c r="P73" s="95" t="s">
        <v>10</v>
      </c>
      <c r="Q73" s="94"/>
      <c r="R73" s="36">
        <f>SUM(R71:R72)</f>
        <v>100021</v>
      </c>
      <c r="S73" s="37">
        <f>SUM(S71:S72)</f>
        <v>27</v>
      </c>
      <c r="T73" s="33">
        <f t="shared" si="12"/>
        <v>100048</v>
      </c>
      <c r="U73" s="38">
        <f t="shared" ref="U73:W73" si="36">SUM(U71:U72)</f>
        <v>277163</v>
      </c>
      <c r="V73" s="38">
        <f t="shared" si="36"/>
        <v>1794</v>
      </c>
      <c r="W73" s="36">
        <f t="shared" si="36"/>
        <v>2586</v>
      </c>
      <c r="X73" s="44">
        <f t="shared" si="35"/>
        <v>379005</v>
      </c>
    </row>
    <row r="74" spans="1:24" ht="7.5" customHeight="1" x14ac:dyDescent="0.15">
      <c r="A74" s="47"/>
      <c r="B74" s="122"/>
      <c r="C74" s="105"/>
      <c r="D74" s="97"/>
      <c r="E74" s="76" t="s">
        <v>157</v>
      </c>
      <c r="F74" s="31">
        <v>17073</v>
      </c>
      <c r="G74" s="32">
        <v>1</v>
      </c>
      <c r="H74" s="33">
        <f t="shared" si="25"/>
        <v>17074</v>
      </c>
      <c r="I74" s="34">
        <v>62416</v>
      </c>
      <c r="J74" s="34">
        <v>433</v>
      </c>
      <c r="K74" s="31">
        <v>1604</v>
      </c>
      <c r="L74" s="33">
        <f t="shared" si="26"/>
        <v>79923</v>
      </c>
      <c r="M74" s="11"/>
      <c r="N74" s="87"/>
      <c r="O74" s="92" t="s">
        <v>158</v>
      </c>
      <c r="P74" s="93"/>
      <c r="Q74" s="94"/>
      <c r="R74" s="31">
        <v>150552</v>
      </c>
      <c r="S74" s="32">
        <v>21</v>
      </c>
      <c r="T74" s="33">
        <f t="shared" si="12"/>
        <v>150573</v>
      </c>
      <c r="U74" s="34">
        <v>368009</v>
      </c>
      <c r="V74" s="34">
        <v>2698</v>
      </c>
      <c r="W74" s="31">
        <v>3285</v>
      </c>
      <c r="X74" s="33">
        <f t="shared" si="1"/>
        <v>521280</v>
      </c>
    </row>
    <row r="75" spans="1:24" ht="7.5" customHeight="1" x14ac:dyDescent="0.15">
      <c r="A75" s="47"/>
      <c r="B75" s="122"/>
      <c r="C75" s="105"/>
      <c r="D75" s="97"/>
      <c r="E75" s="76" t="s">
        <v>159</v>
      </c>
      <c r="F75" s="50">
        <v>12579</v>
      </c>
      <c r="G75" s="51">
        <v>3</v>
      </c>
      <c r="H75" s="33">
        <f t="shared" si="25"/>
        <v>12582</v>
      </c>
      <c r="I75" s="53">
        <v>40968</v>
      </c>
      <c r="J75" s="53">
        <v>404</v>
      </c>
      <c r="K75" s="50">
        <v>1795</v>
      </c>
      <c r="L75" s="33">
        <f t="shared" si="26"/>
        <v>53954</v>
      </c>
      <c r="M75" s="11"/>
      <c r="N75" s="87"/>
      <c r="O75" s="92" t="s">
        <v>160</v>
      </c>
      <c r="P75" s="93"/>
      <c r="Q75" s="94"/>
      <c r="R75" s="31">
        <v>97544</v>
      </c>
      <c r="S75" s="32">
        <v>26</v>
      </c>
      <c r="T75" s="33">
        <f t="shared" si="12"/>
        <v>97570</v>
      </c>
      <c r="U75" s="34">
        <v>203616</v>
      </c>
      <c r="V75" s="34">
        <v>1197</v>
      </c>
      <c r="W75" s="31">
        <v>1504</v>
      </c>
      <c r="X75" s="33">
        <f t="shared" si="1"/>
        <v>302383</v>
      </c>
    </row>
    <row r="76" spans="1:24" ht="7.5" customHeight="1" x14ac:dyDescent="0.15">
      <c r="A76" s="47"/>
      <c r="B76" s="122"/>
      <c r="C76" s="106"/>
      <c r="D76" s="98"/>
      <c r="E76" s="76" t="s">
        <v>10</v>
      </c>
      <c r="F76" s="45">
        <f>SUM(F73:F75)</f>
        <v>43204</v>
      </c>
      <c r="G76" s="32">
        <f>SUM(G73:G75)</f>
        <v>5</v>
      </c>
      <c r="H76" s="33">
        <f t="shared" si="25"/>
        <v>43209</v>
      </c>
      <c r="I76" s="31">
        <f t="shared" ref="I76:K76" si="37">SUM(I73:I75)</f>
        <v>154775</v>
      </c>
      <c r="J76" s="31">
        <f t="shared" si="37"/>
        <v>1120</v>
      </c>
      <c r="K76" s="31">
        <f t="shared" si="37"/>
        <v>4306</v>
      </c>
      <c r="L76" s="33">
        <f t="shared" si="26"/>
        <v>199104</v>
      </c>
      <c r="M76" s="11"/>
      <c r="N76" s="88"/>
      <c r="O76" s="83" t="s">
        <v>37</v>
      </c>
      <c r="P76" s="84"/>
      <c r="Q76" s="85"/>
      <c r="R76" s="39">
        <f>SUM(R73:R75,R70)</f>
        <v>438058</v>
      </c>
      <c r="S76" s="42">
        <f>SUM(S73:S75,S70)</f>
        <v>88</v>
      </c>
      <c r="T76" s="41">
        <f t="shared" si="12"/>
        <v>438146</v>
      </c>
      <c r="U76" s="43">
        <f t="shared" ref="U76:W76" si="38">SUM(U73:U75,U70)</f>
        <v>1058701</v>
      </c>
      <c r="V76" s="43">
        <f t="shared" si="38"/>
        <v>6790</v>
      </c>
      <c r="W76" s="39">
        <f t="shared" si="38"/>
        <v>9002</v>
      </c>
      <c r="X76" s="41">
        <f t="shared" si="1"/>
        <v>1503637</v>
      </c>
    </row>
    <row r="77" spans="1:24" ht="7.5" customHeight="1" x14ac:dyDescent="0.15">
      <c r="A77" s="47"/>
      <c r="B77" s="122"/>
      <c r="C77" s="104" t="s">
        <v>161</v>
      </c>
      <c r="D77" s="107" t="s">
        <v>162</v>
      </c>
      <c r="E77" s="76" t="s">
        <v>163</v>
      </c>
      <c r="F77" s="50">
        <v>41576</v>
      </c>
      <c r="G77" s="51">
        <v>16</v>
      </c>
      <c r="H77" s="52">
        <f>SUM(F77:G77)</f>
        <v>41592</v>
      </c>
      <c r="I77" s="53">
        <v>39677</v>
      </c>
      <c r="J77" s="53">
        <v>1480</v>
      </c>
      <c r="K77" s="50">
        <v>6521</v>
      </c>
      <c r="L77" s="52">
        <f>SUM(H77:J77)</f>
        <v>82749</v>
      </c>
      <c r="M77" s="11"/>
      <c r="N77" s="86" t="s">
        <v>164</v>
      </c>
      <c r="O77" s="108" t="s">
        <v>165</v>
      </c>
      <c r="P77" s="109" t="s">
        <v>166</v>
      </c>
      <c r="Q77" s="91"/>
      <c r="R77" s="18">
        <v>103784</v>
      </c>
      <c r="S77" s="19">
        <v>4</v>
      </c>
      <c r="T77" s="20">
        <f t="shared" si="12"/>
        <v>103788</v>
      </c>
      <c r="U77" s="21">
        <v>377659</v>
      </c>
      <c r="V77" s="21">
        <v>2380</v>
      </c>
      <c r="W77" s="18">
        <v>8219</v>
      </c>
      <c r="X77" s="20">
        <f t="shared" si="1"/>
        <v>483827</v>
      </c>
    </row>
    <row r="78" spans="1:24" ht="7.5" customHeight="1" x14ac:dyDescent="0.15">
      <c r="A78" s="47"/>
      <c r="B78" s="122"/>
      <c r="C78" s="105"/>
      <c r="D78" s="107"/>
      <c r="E78" s="76" t="s">
        <v>167</v>
      </c>
      <c r="F78" s="50">
        <v>12774</v>
      </c>
      <c r="G78" s="51">
        <v>5</v>
      </c>
      <c r="H78" s="52">
        <f>SUM(F78:G78)</f>
        <v>12779</v>
      </c>
      <c r="I78" s="53">
        <v>14257</v>
      </c>
      <c r="J78" s="53">
        <v>441</v>
      </c>
      <c r="K78" s="50">
        <v>1917</v>
      </c>
      <c r="L78" s="52">
        <f>SUM(H78:J78)</f>
        <v>27477</v>
      </c>
      <c r="M78" s="11"/>
      <c r="N78" s="87"/>
      <c r="O78" s="105"/>
      <c r="P78" s="95" t="s">
        <v>168</v>
      </c>
      <c r="Q78" s="94"/>
      <c r="R78" s="31">
        <v>79372</v>
      </c>
      <c r="S78" s="32">
        <v>8</v>
      </c>
      <c r="T78" s="33">
        <f t="shared" si="12"/>
        <v>79380</v>
      </c>
      <c r="U78" s="34">
        <v>285020</v>
      </c>
      <c r="V78" s="34">
        <v>1397</v>
      </c>
      <c r="W78" s="31">
        <v>2680</v>
      </c>
      <c r="X78" s="33">
        <f t="shared" ref="X78:X88" si="39">SUM(T78:V78)</f>
        <v>365797</v>
      </c>
    </row>
    <row r="79" spans="1:24" ht="7.5" customHeight="1" x14ac:dyDescent="0.15">
      <c r="A79" s="47"/>
      <c r="B79" s="122"/>
      <c r="C79" s="105"/>
      <c r="D79" s="107"/>
      <c r="E79" s="76" t="s">
        <v>10</v>
      </c>
      <c r="F79" s="45">
        <f>SUM(F77:F78)</f>
        <v>54350</v>
      </c>
      <c r="G79" s="32">
        <f>SUM(G77:G78)</f>
        <v>21</v>
      </c>
      <c r="H79" s="33">
        <f>SUM(F79:G79)</f>
        <v>54371</v>
      </c>
      <c r="I79" s="45">
        <f>SUM(I77:I78)</f>
        <v>53934</v>
      </c>
      <c r="J79" s="45">
        <f>SUM(J77:J78)</f>
        <v>1921</v>
      </c>
      <c r="K79" s="45">
        <f>SUM(K77:K78)</f>
        <v>8438</v>
      </c>
      <c r="L79" s="52">
        <f>SUM(H79:J79)</f>
        <v>110226</v>
      </c>
      <c r="M79" s="11"/>
      <c r="N79" s="87"/>
      <c r="O79" s="105"/>
      <c r="P79" s="95" t="s">
        <v>169</v>
      </c>
      <c r="Q79" s="94"/>
      <c r="R79" s="31">
        <v>91740</v>
      </c>
      <c r="S79" s="32">
        <v>6</v>
      </c>
      <c r="T79" s="33">
        <f t="shared" si="12"/>
        <v>91746</v>
      </c>
      <c r="U79" s="34">
        <v>249168</v>
      </c>
      <c r="V79" s="34">
        <v>1202</v>
      </c>
      <c r="W79" s="31">
        <v>1815</v>
      </c>
      <c r="X79" s="33">
        <f t="shared" si="39"/>
        <v>342116</v>
      </c>
    </row>
    <row r="80" spans="1:24" ht="7.5" customHeight="1" x14ac:dyDescent="0.15">
      <c r="A80" s="47"/>
      <c r="B80" s="122"/>
      <c r="C80" s="105"/>
      <c r="D80" s="96" t="s">
        <v>170</v>
      </c>
      <c r="E80" s="76" t="s">
        <v>170</v>
      </c>
      <c r="F80" s="31">
        <v>35483</v>
      </c>
      <c r="G80" s="32">
        <v>7</v>
      </c>
      <c r="H80" s="33">
        <f t="shared" si="25"/>
        <v>35490</v>
      </c>
      <c r="I80" s="34">
        <v>43287</v>
      </c>
      <c r="J80" s="34">
        <v>1085</v>
      </c>
      <c r="K80" s="31">
        <v>5418</v>
      </c>
      <c r="L80" s="33">
        <f t="shared" si="26"/>
        <v>79862</v>
      </c>
      <c r="M80" s="11"/>
      <c r="N80" s="87"/>
      <c r="O80" s="106"/>
      <c r="P80" s="95" t="s">
        <v>171</v>
      </c>
      <c r="Q80" s="94"/>
      <c r="R80" s="31">
        <v>43493</v>
      </c>
      <c r="S80" s="32">
        <v>3</v>
      </c>
      <c r="T80" s="33">
        <f t="shared" si="12"/>
        <v>43496</v>
      </c>
      <c r="U80" s="34">
        <v>127277</v>
      </c>
      <c r="V80" s="34">
        <v>531</v>
      </c>
      <c r="W80" s="31">
        <v>849</v>
      </c>
      <c r="X80" s="33">
        <f t="shared" si="39"/>
        <v>171304</v>
      </c>
    </row>
    <row r="81" spans="1:24" ht="7.5" customHeight="1" x14ac:dyDescent="0.15">
      <c r="A81" s="47"/>
      <c r="B81" s="122"/>
      <c r="C81" s="105"/>
      <c r="D81" s="97"/>
      <c r="E81" s="76" t="s">
        <v>172</v>
      </c>
      <c r="F81" s="50">
        <v>7584</v>
      </c>
      <c r="G81" s="51">
        <v>2</v>
      </c>
      <c r="H81" s="52">
        <f>SUM(F81:G81)</f>
        <v>7586</v>
      </c>
      <c r="I81" s="53">
        <v>9225</v>
      </c>
      <c r="J81" s="53">
        <v>255</v>
      </c>
      <c r="K81" s="50">
        <v>1040</v>
      </c>
      <c r="L81" s="52">
        <f>SUM(H81:J81)</f>
        <v>17066</v>
      </c>
      <c r="M81" s="11"/>
      <c r="N81" s="87"/>
      <c r="O81" s="92" t="s">
        <v>173</v>
      </c>
      <c r="P81" s="93"/>
      <c r="Q81" s="94"/>
      <c r="R81" s="31">
        <v>88779</v>
      </c>
      <c r="S81" s="32">
        <v>14</v>
      </c>
      <c r="T81" s="33">
        <f t="shared" si="12"/>
        <v>88793</v>
      </c>
      <c r="U81" s="34">
        <v>251064</v>
      </c>
      <c r="V81" s="34">
        <v>1388</v>
      </c>
      <c r="W81" s="31">
        <v>1458</v>
      </c>
      <c r="X81" s="33">
        <f t="shared" si="39"/>
        <v>341245</v>
      </c>
    </row>
    <row r="82" spans="1:24" ht="7.5" customHeight="1" x14ac:dyDescent="0.15">
      <c r="A82" s="47"/>
      <c r="B82" s="122"/>
      <c r="C82" s="105"/>
      <c r="D82" s="97"/>
      <c r="E82" s="76" t="s">
        <v>174</v>
      </c>
      <c r="F82" s="50">
        <v>10138</v>
      </c>
      <c r="G82" s="51">
        <v>3</v>
      </c>
      <c r="H82" s="52">
        <f>SUM(F82:G82)</f>
        <v>10141</v>
      </c>
      <c r="I82" s="53">
        <v>13758</v>
      </c>
      <c r="J82" s="53">
        <v>330</v>
      </c>
      <c r="K82" s="50">
        <v>1827</v>
      </c>
      <c r="L82" s="52">
        <f>SUM(H82:J82)</f>
        <v>24229</v>
      </c>
      <c r="M82" s="11"/>
      <c r="N82" s="87"/>
      <c r="O82" s="104" t="s">
        <v>175</v>
      </c>
      <c r="P82" s="95" t="s">
        <v>176</v>
      </c>
      <c r="Q82" s="94"/>
      <c r="R82" s="31">
        <v>82885</v>
      </c>
      <c r="S82" s="32">
        <v>9</v>
      </c>
      <c r="T82" s="33">
        <f t="shared" si="12"/>
        <v>82894</v>
      </c>
      <c r="U82" s="34">
        <v>237711</v>
      </c>
      <c r="V82" s="34">
        <v>1293</v>
      </c>
      <c r="W82" s="31">
        <v>2169</v>
      </c>
      <c r="X82" s="33">
        <f t="shared" si="39"/>
        <v>321898</v>
      </c>
    </row>
    <row r="83" spans="1:24" ht="7.5" customHeight="1" x14ac:dyDescent="0.15">
      <c r="A83" s="47"/>
      <c r="B83" s="122"/>
      <c r="C83" s="105"/>
      <c r="D83" s="98"/>
      <c r="E83" s="76" t="s">
        <v>10</v>
      </c>
      <c r="F83" s="45">
        <f>SUM(F80:F82)</f>
        <v>53205</v>
      </c>
      <c r="G83" s="32">
        <f>SUM(G80:G82)</f>
        <v>12</v>
      </c>
      <c r="H83" s="33">
        <f>SUM(F83:G83)</f>
        <v>53217</v>
      </c>
      <c r="I83" s="45">
        <f t="shared" ref="I83:K83" si="40">SUM(I80:I82)</f>
        <v>66270</v>
      </c>
      <c r="J83" s="45">
        <f t="shared" si="40"/>
        <v>1670</v>
      </c>
      <c r="K83" s="45">
        <f t="shared" si="40"/>
        <v>8285</v>
      </c>
      <c r="L83" s="52">
        <f>SUM(H83:J83)</f>
        <v>121157</v>
      </c>
      <c r="M83" s="11"/>
      <c r="N83" s="87"/>
      <c r="O83" s="105"/>
      <c r="P83" s="95" t="s">
        <v>177</v>
      </c>
      <c r="Q83" s="94"/>
      <c r="R83" s="31">
        <v>41746</v>
      </c>
      <c r="S83" s="32">
        <v>4</v>
      </c>
      <c r="T83" s="33">
        <f t="shared" si="12"/>
        <v>41750</v>
      </c>
      <c r="U83" s="34">
        <v>110206</v>
      </c>
      <c r="V83" s="34">
        <v>482</v>
      </c>
      <c r="W83" s="31">
        <v>835</v>
      </c>
      <c r="X83" s="33">
        <f t="shared" si="39"/>
        <v>152438</v>
      </c>
    </row>
    <row r="84" spans="1:24" ht="7.5" customHeight="1" x14ac:dyDescent="0.15">
      <c r="A84" s="47"/>
      <c r="B84" s="122"/>
      <c r="C84" s="105"/>
      <c r="D84" s="96" t="s">
        <v>178</v>
      </c>
      <c r="E84" s="75" t="s">
        <v>178</v>
      </c>
      <c r="F84" s="50">
        <v>46354</v>
      </c>
      <c r="G84" s="51">
        <v>7</v>
      </c>
      <c r="H84" s="52">
        <f>SUM(F84:G84)</f>
        <v>46361</v>
      </c>
      <c r="I84" s="53">
        <v>68780</v>
      </c>
      <c r="J84" s="53">
        <v>1643</v>
      </c>
      <c r="K84" s="50">
        <v>8122</v>
      </c>
      <c r="L84" s="52">
        <f>SUM(H84:J84)</f>
        <v>116784</v>
      </c>
      <c r="M84" s="11"/>
      <c r="N84" s="87"/>
      <c r="O84" s="106"/>
      <c r="P84" s="95" t="s">
        <v>179</v>
      </c>
      <c r="Q84" s="94"/>
      <c r="R84" s="31">
        <v>12550</v>
      </c>
      <c r="S84" s="32">
        <v>0</v>
      </c>
      <c r="T84" s="33">
        <f t="shared" si="12"/>
        <v>12550</v>
      </c>
      <c r="U84" s="34">
        <v>21028</v>
      </c>
      <c r="V84" s="34">
        <v>180</v>
      </c>
      <c r="W84" s="31">
        <v>140</v>
      </c>
      <c r="X84" s="33">
        <f t="shared" si="39"/>
        <v>33758</v>
      </c>
    </row>
    <row r="85" spans="1:24" ht="7.5" customHeight="1" x14ac:dyDescent="0.15">
      <c r="A85" s="47"/>
      <c r="B85" s="122"/>
      <c r="C85" s="105"/>
      <c r="D85" s="97"/>
      <c r="E85" s="76" t="s">
        <v>180</v>
      </c>
      <c r="F85" s="50">
        <v>7512</v>
      </c>
      <c r="G85" s="51">
        <v>0</v>
      </c>
      <c r="H85" s="52">
        <f>SUM(F85:G85)</f>
        <v>7512</v>
      </c>
      <c r="I85" s="53">
        <v>7633</v>
      </c>
      <c r="J85" s="53">
        <v>442</v>
      </c>
      <c r="K85" s="50">
        <v>1877</v>
      </c>
      <c r="L85" s="52">
        <f>SUM(H85:J85)</f>
        <v>15587</v>
      </c>
      <c r="M85" s="54"/>
      <c r="N85" s="87"/>
      <c r="O85" s="92" t="s">
        <v>181</v>
      </c>
      <c r="P85" s="93"/>
      <c r="Q85" s="94"/>
      <c r="R85" s="31">
        <v>183017</v>
      </c>
      <c r="S85" s="32">
        <v>13</v>
      </c>
      <c r="T85" s="33">
        <f t="shared" si="12"/>
        <v>183030</v>
      </c>
      <c r="U85" s="34">
        <v>479624</v>
      </c>
      <c r="V85" s="34">
        <v>3339</v>
      </c>
      <c r="W85" s="31">
        <v>3533</v>
      </c>
      <c r="X85" s="33">
        <f t="shared" si="39"/>
        <v>665993</v>
      </c>
    </row>
    <row r="86" spans="1:24" ht="7.5" customHeight="1" x14ac:dyDescent="0.15">
      <c r="A86" s="47"/>
      <c r="B86" s="122"/>
      <c r="C86" s="105"/>
      <c r="D86" s="97"/>
      <c r="E86" s="76" t="s">
        <v>182</v>
      </c>
      <c r="F86" s="31">
        <v>9511</v>
      </c>
      <c r="G86" s="32">
        <v>4</v>
      </c>
      <c r="H86" s="33">
        <f t="shared" si="25"/>
        <v>9515</v>
      </c>
      <c r="I86" s="34">
        <v>17315</v>
      </c>
      <c r="J86" s="34">
        <v>280</v>
      </c>
      <c r="K86" s="31">
        <v>1768</v>
      </c>
      <c r="L86" s="33">
        <f t="shared" si="26"/>
        <v>27110</v>
      </c>
      <c r="M86" s="54"/>
      <c r="N86" s="87"/>
      <c r="O86" s="92" t="s">
        <v>183</v>
      </c>
      <c r="P86" s="93"/>
      <c r="Q86" s="94"/>
      <c r="R86" s="31">
        <v>123508</v>
      </c>
      <c r="S86" s="32">
        <v>15</v>
      </c>
      <c r="T86" s="33">
        <f t="shared" si="12"/>
        <v>123523</v>
      </c>
      <c r="U86" s="55">
        <v>321640</v>
      </c>
      <c r="V86" s="55">
        <v>1760</v>
      </c>
      <c r="W86" s="31">
        <v>2243</v>
      </c>
      <c r="X86" s="33">
        <f t="shared" si="39"/>
        <v>446923</v>
      </c>
    </row>
    <row r="87" spans="1:24" ht="7.5" customHeight="1" x14ac:dyDescent="0.15">
      <c r="A87" s="56"/>
      <c r="B87" s="122"/>
      <c r="C87" s="105"/>
      <c r="D87" s="98"/>
      <c r="E87" s="76" t="s">
        <v>10</v>
      </c>
      <c r="F87" s="45">
        <f>SUM(F84:F86)</f>
        <v>63377</v>
      </c>
      <c r="G87" s="32">
        <f>SUM(G84:G86)</f>
        <v>11</v>
      </c>
      <c r="H87" s="33">
        <f t="shared" si="25"/>
        <v>63388</v>
      </c>
      <c r="I87" s="45">
        <f t="shared" ref="I87:K87" si="41">SUM(I84:I86)</f>
        <v>93728</v>
      </c>
      <c r="J87" s="45">
        <f t="shared" si="41"/>
        <v>2365</v>
      </c>
      <c r="K87" s="45">
        <f t="shared" si="41"/>
        <v>11767</v>
      </c>
      <c r="L87" s="33">
        <f t="shared" si="26"/>
        <v>159481</v>
      </c>
      <c r="M87" s="54"/>
      <c r="N87" s="87"/>
      <c r="O87" s="92" t="s">
        <v>184</v>
      </c>
      <c r="P87" s="93"/>
      <c r="Q87" s="94"/>
      <c r="R87" s="31">
        <v>145253</v>
      </c>
      <c r="S87" s="32">
        <v>7</v>
      </c>
      <c r="T87" s="33">
        <f t="shared" si="12"/>
        <v>145260</v>
      </c>
      <c r="U87" s="55">
        <v>328610</v>
      </c>
      <c r="V87" s="55">
        <v>1633</v>
      </c>
      <c r="W87" s="57">
        <v>1947</v>
      </c>
      <c r="X87" s="33">
        <f t="shared" si="39"/>
        <v>475503</v>
      </c>
    </row>
    <row r="88" spans="1:24" ht="7.5" customHeight="1" x14ac:dyDescent="0.15">
      <c r="A88" s="58"/>
      <c r="B88" s="122"/>
      <c r="C88" s="105"/>
      <c r="D88" s="99" t="s">
        <v>185</v>
      </c>
      <c r="E88" s="100"/>
      <c r="F88" s="31">
        <v>47009</v>
      </c>
      <c r="G88" s="32">
        <v>14</v>
      </c>
      <c r="H88" s="33">
        <f t="shared" si="25"/>
        <v>47023</v>
      </c>
      <c r="I88" s="34">
        <v>142978</v>
      </c>
      <c r="J88" s="34">
        <v>1138</v>
      </c>
      <c r="K88" s="31">
        <v>3713</v>
      </c>
      <c r="L88" s="33">
        <f t="shared" si="26"/>
        <v>191139</v>
      </c>
      <c r="M88" s="54"/>
      <c r="N88" s="87"/>
      <c r="O88" s="111" t="s">
        <v>186</v>
      </c>
      <c r="P88" s="95" t="s">
        <v>187</v>
      </c>
      <c r="Q88" s="94"/>
      <c r="R88" s="31">
        <v>195810</v>
      </c>
      <c r="S88" s="32">
        <v>13</v>
      </c>
      <c r="T88" s="33">
        <f t="shared" si="12"/>
        <v>195823</v>
      </c>
      <c r="U88" s="55">
        <v>439640</v>
      </c>
      <c r="V88" s="55">
        <v>2238</v>
      </c>
      <c r="W88" s="57">
        <v>3012</v>
      </c>
      <c r="X88" s="33">
        <f t="shared" si="39"/>
        <v>637701</v>
      </c>
    </row>
    <row r="89" spans="1:24" ht="7.5" customHeight="1" x14ac:dyDescent="0.15">
      <c r="A89" s="58"/>
      <c r="B89" s="122"/>
      <c r="C89" s="106"/>
      <c r="D89" s="99" t="s">
        <v>188</v>
      </c>
      <c r="E89" s="100"/>
      <c r="F89" s="31">
        <v>75769</v>
      </c>
      <c r="G89" s="32">
        <v>22</v>
      </c>
      <c r="H89" s="33">
        <f t="shared" si="25"/>
        <v>75791</v>
      </c>
      <c r="I89" s="34">
        <v>187000</v>
      </c>
      <c r="J89" s="34">
        <v>2018</v>
      </c>
      <c r="K89" s="31">
        <v>8519</v>
      </c>
      <c r="L89" s="33">
        <f t="shared" si="26"/>
        <v>264809</v>
      </c>
      <c r="N89" s="87"/>
      <c r="O89" s="112"/>
      <c r="P89" s="113" t="s">
        <v>189</v>
      </c>
      <c r="Q89" s="114"/>
      <c r="R89" s="31">
        <f t="shared" ref="R89:W89" si="42">SUM(R101:R102)</f>
        <v>24542</v>
      </c>
      <c r="S89" s="32">
        <f t="shared" si="42"/>
        <v>0</v>
      </c>
      <c r="T89" s="33">
        <f>SUM(T101:T102)</f>
        <v>24542</v>
      </c>
      <c r="U89" s="55">
        <f>SUM(U101:U102)</f>
        <v>35782</v>
      </c>
      <c r="V89" s="55">
        <f t="shared" si="42"/>
        <v>273</v>
      </c>
      <c r="W89" s="57">
        <f t="shared" si="42"/>
        <v>369</v>
      </c>
      <c r="X89" s="33">
        <f>SUM(T89:V89)</f>
        <v>60597</v>
      </c>
    </row>
    <row r="90" spans="1:24" ht="7.5" customHeight="1" x14ac:dyDescent="0.15">
      <c r="A90" s="58"/>
      <c r="B90" s="122"/>
      <c r="C90" s="79" t="s">
        <v>190</v>
      </c>
      <c r="D90" s="80" t="s">
        <v>190</v>
      </c>
      <c r="E90" s="75" t="s">
        <v>191</v>
      </c>
      <c r="F90" s="31">
        <v>109399</v>
      </c>
      <c r="G90" s="32">
        <v>23</v>
      </c>
      <c r="H90" s="33">
        <f t="shared" si="25"/>
        <v>109422</v>
      </c>
      <c r="I90" s="34">
        <v>263689</v>
      </c>
      <c r="J90" s="34">
        <v>3512</v>
      </c>
      <c r="K90" s="31">
        <v>12427</v>
      </c>
      <c r="L90" s="33">
        <f t="shared" si="26"/>
        <v>376623</v>
      </c>
      <c r="N90" s="88"/>
      <c r="O90" s="83" t="s">
        <v>37</v>
      </c>
      <c r="P90" s="84"/>
      <c r="Q90" s="85"/>
      <c r="R90" s="39">
        <f>SUM(R77:R89)</f>
        <v>1216479</v>
      </c>
      <c r="S90" s="42">
        <f>SUM(S77:S89)</f>
        <v>96</v>
      </c>
      <c r="T90" s="41">
        <f t="shared" ref="T90:T95" si="43">SUM(R90:S90)</f>
        <v>1216575</v>
      </c>
      <c r="U90" s="49">
        <f>SUM(U77:U89)</f>
        <v>3264429</v>
      </c>
      <c r="V90" s="49">
        <f>SUM(V77:V89)</f>
        <v>18096</v>
      </c>
      <c r="W90" s="40">
        <f>SUM(W77:W89)</f>
        <v>29269</v>
      </c>
      <c r="X90" s="41">
        <f t="shared" ref="X90:X95" si="44">SUM(T90:V90)</f>
        <v>4499100</v>
      </c>
    </row>
    <row r="91" spans="1:24" ht="7.5" customHeight="1" x14ac:dyDescent="0.15">
      <c r="B91" s="122"/>
      <c r="C91" s="79"/>
      <c r="D91" s="81"/>
      <c r="E91" s="75" t="s">
        <v>192</v>
      </c>
      <c r="F91" s="31">
        <v>28531</v>
      </c>
      <c r="G91" s="32">
        <v>7</v>
      </c>
      <c r="H91" s="33">
        <f t="shared" si="25"/>
        <v>28538</v>
      </c>
      <c r="I91" s="34">
        <v>53319</v>
      </c>
      <c r="J91" s="34">
        <v>904</v>
      </c>
      <c r="K91" s="31">
        <v>4661</v>
      </c>
      <c r="L91" s="33">
        <f t="shared" si="26"/>
        <v>82761</v>
      </c>
      <c r="N91" s="86" t="s">
        <v>193</v>
      </c>
      <c r="O91" s="89" t="s">
        <v>194</v>
      </c>
      <c r="P91" s="90"/>
      <c r="Q91" s="91"/>
      <c r="R91" s="18">
        <v>117901</v>
      </c>
      <c r="S91" s="19">
        <v>3</v>
      </c>
      <c r="T91" s="20">
        <f t="shared" si="43"/>
        <v>117904</v>
      </c>
      <c r="U91" s="60">
        <v>429451</v>
      </c>
      <c r="V91" s="21">
        <v>2462</v>
      </c>
      <c r="W91" s="18">
        <v>2006</v>
      </c>
      <c r="X91" s="20">
        <f t="shared" si="44"/>
        <v>549817</v>
      </c>
    </row>
    <row r="92" spans="1:24" ht="7.5" customHeight="1" x14ac:dyDescent="0.15">
      <c r="B92" s="122"/>
      <c r="C92" s="79"/>
      <c r="D92" s="82"/>
      <c r="E92" s="75" t="s">
        <v>10</v>
      </c>
      <c r="F92" s="31">
        <f>SUM(F90:F91)</f>
        <v>137930</v>
      </c>
      <c r="G92" s="32">
        <f>SUM(G90:G91)</f>
        <v>30</v>
      </c>
      <c r="H92" s="33">
        <f t="shared" si="25"/>
        <v>137960</v>
      </c>
      <c r="I92" s="34">
        <f>SUM(I90:I91)</f>
        <v>317008</v>
      </c>
      <c r="J92" s="34">
        <f>SUM(J90:J91)</f>
        <v>4416</v>
      </c>
      <c r="K92" s="31">
        <f>SUM(K90:K91)</f>
        <v>17088</v>
      </c>
      <c r="L92" s="33">
        <f t="shared" si="26"/>
        <v>459384</v>
      </c>
      <c r="N92" s="87"/>
      <c r="O92" s="92" t="s">
        <v>195</v>
      </c>
      <c r="P92" s="93"/>
      <c r="Q92" s="94"/>
      <c r="R92" s="31">
        <v>11659</v>
      </c>
      <c r="S92" s="32">
        <v>0</v>
      </c>
      <c r="T92" s="33">
        <f t="shared" si="43"/>
        <v>11659</v>
      </c>
      <c r="U92" s="34">
        <v>21311</v>
      </c>
      <c r="V92" s="34">
        <v>227</v>
      </c>
      <c r="W92" s="31">
        <v>113</v>
      </c>
      <c r="X92" s="33">
        <f t="shared" si="44"/>
        <v>33197</v>
      </c>
    </row>
    <row r="93" spans="1:24" ht="7.5" customHeight="1" x14ac:dyDescent="0.15">
      <c r="B93" s="122"/>
      <c r="C93" s="79"/>
      <c r="D93" s="95" t="s">
        <v>196</v>
      </c>
      <c r="E93" s="94"/>
      <c r="F93" s="31">
        <v>73240</v>
      </c>
      <c r="G93" s="32">
        <v>11</v>
      </c>
      <c r="H93" s="33">
        <f t="shared" si="25"/>
        <v>73251</v>
      </c>
      <c r="I93" s="34">
        <v>219224</v>
      </c>
      <c r="J93" s="34">
        <v>1595</v>
      </c>
      <c r="K93" s="31">
        <v>4063</v>
      </c>
      <c r="L93" s="33">
        <f t="shared" si="26"/>
        <v>294070</v>
      </c>
      <c r="N93" s="87"/>
      <c r="O93" s="92" t="s">
        <v>197</v>
      </c>
      <c r="P93" s="93"/>
      <c r="Q93" s="94"/>
      <c r="R93" s="31">
        <v>10538</v>
      </c>
      <c r="S93" s="32">
        <v>0</v>
      </c>
      <c r="T93" s="33">
        <f t="shared" si="43"/>
        <v>10538</v>
      </c>
      <c r="U93" s="34">
        <v>19343</v>
      </c>
      <c r="V93" s="34">
        <v>180</v>
      </c>
      <c r="W93" s="31">
        <v>179</v>
      </c>
      <c r="X93" s="33">
        <f t="shared" si="44"/>
        <v>30061</v>
      </c>
    </row>
    <row r="94" spans="1:24" ht="7.5" customHeight="1" x14ac:dyDescent="0.15">
      <c r="B94" s="122"/>
      <c r="C94" s="79"/>
      <c r="D94" s="95" t="s">
        <v>198</v>
      </c>
      <c r="E94" s="94"/>
      <c r="F94" s="31">
        <v>64565</v>
      </c>
      <c r="G94" s="32">
        <v>22</v>
      </c>
      <c r="H94" s="33">
        <f t="shared" si="25"/>
        <v>64587</v>
      </c>
      <c r="I94" s="34">
        <v>195935</v>
      </c>
      <c r="J94" s="34">
        <v>1515</v>
      </c>
      <c r="K94" s="31">
        <v>5590</v>
      </c>
      <c r="L94" s="33">
        <f t="shared" si="26"/>
        <v>262037</v>
      </c>
      <c r="N94" s="88"/>
      <c r="O94" s="83" t="s">
        <v>37</v>
      </c>
      <c r="P94" s="84"/>
      <c r="Q94" s="85"/>
      <c r="R94" s="39">
        <f>SUM(R91:R93)</f>
        <v>140098</v>
      </c>
      <c r="S94" s="42">
        <f>SUM(S91:S93)</f>
        <v>3</v>
      </c>
      <c r="T94" s="41">
        <f t="shared" si="43"/>
        <v>140101</v>
      </c>
      <c r="U94" s="43">
        <f>SUM(U91:U93)</f>
        <v>470105</v>
      </c>
      <c r="V94" s="43">
        <f>SUM(V91:V93)</f>
        <v>2869</v>
      </c>
      <c r="W94" s="39">
        <f>SUM(W91:W93)</f>
        <v>2298</v>
      </c>
      <c r="X94" s="41">
        <f t="shared" si="44"/>
        <v>613075</v>
      </c>
    </row>
    <row r="95" spans="1:24" ht="7.5" customHeight="1" x14ac:dyDescent="0.15">
      <c r="B95" s="122"/>
      <c r="C95" s="79" t="s">
        <v>199</v>
      </c>
      <c r="D95" s="99" t="s">
        <v>200</v>
      </c>
      <c r="E95" s="100"/>
      <c r="F95" s="31">
        <v>97237</v>
      </c>
      <c r="G95" s="32">
        <v>24</v>
      </c>
      <c r="H95" s="33">
        <f t="shared" si="25"/>
        <v>97261</v>
      </c>
      <c r="I95" s="34">
        <v>203275</v>
      </c>
      <c r="J95" s="34">
        <v>1446</v>
      </c>
      <c r="K95" s="31">
        <v>1722</v>
      </c>
      <c r="L95" s="33">
        <f t="shared" si="26"/>
        <v>301982</v>
      </c>
      <c r="N95" s="101" t="s">
        <v>201</v>
      </c>
      <c r="O95" s="102"/>
      <c r="P95" s="102"/>
      <c r="Q95" s="103"/>
      <c r="R95" s="61">
        <f>SUM(F40,F19,F98,R16,R42,R56,R69,R76,R90,R94)</f>
        <v>8341688</v>
      </c>
      <c r="S95" s="61">
        <f>SUM(G40,G19,G98,S16,S42,S56,S69,S76,S90,S94)</f>
        <v>1212</v>
      </c>
      <c r="T95" s="62">
        <f t="shared" si="43"/>
        <v>8342900</v>
      </c>
      <c r="U95" s="63">
        <f t="shared" ref="U95:W95" si="45">SUM(I40,I19,I98,U16,U42,U56,U69,U76,U90,U94)</f>
        <v>22957061</v>
      </c>
      <c r="V95" s="63">
        <f t="shared" si="45"/>
        <v>160732</v>
      </c>
      <c r="W95" s="64">
        <f t="shared" si="45"/>
        <v>319934</v>
      </c>
      <c r="X95" s="62">
        <f t="shared" si="44"/>
        <v>31460693</v>
      </c>
    </row>
    <row r="96" spans="1:24" ht="7.5" customHeight="1" x14ac:dyDescent="0.15">
      <c r="B96" s="122"/>
      <c r="C96" s="79"/>
      <c r="D96" s="99" t="s">
        <v>202</v>
      </c>
      <c r="E96" s="100"/>
      <c r="F96" s="31">
        <v>11140</v>
      </c>
      <c r="G96" s="32">
        <v>4</v>
      </c>
      <c r="H96" s="33">
        <f t="shared" si="25"/>
        <v>11144</v>
      </c>
      <c r="I96" s="34">
        <v>26937</v>
      </c>
      <c r="J96" s="34">
        <v>204</v>
      </c>
      <c r="K96" s="31">
        <v>126</v>
      </c>
      <c r="L96" s="33">
        <f t="shared" si="26"/>
        <v>38285</v>
      </c>
      <c r="N96" s="65"/>
      <c r="O96" s="65"/>
      <c r="P96" s="65"/>
      <c r="Q96" s="65"/>
      <c r="R96" s="54"/>
      <c r="S96" s="54"/>
      <c r="T96" s="54"/>
      <c r="U96" s="54"/>
      <c r="V96" s="54"/>
      <c r="W96" s="54"/>
      <c r="X96" s="54"/>
    </row>
    <row r="97" spans="2:24" ht="7.5" customHeight="1" x14ac:dyDescent="0.15">
      <c r="B97" s="122"/>
      <c r="C97" s="79"/>
      <c r="D97" s="99" t="s">
        <v>10</v>
      </c>
      <c r="E97" s="100"/>
      <c r="F97" s="45">
        <f>SUM(F95:F96)</f>
        <v>108377</v>
      </c>
      <c r="G97" s="32">
        <f>SUM(G95:G96)</f>
        <v>28</v>
      </c>
      <c r="H97" s="33">
        <f t="shared" si="25"/>
        <v>108405</v>
      </c>
      <c r="I97" s="31">
        <f>SUM(I95:I96)</f>
        <v>230212</v>
      </c>
      <c r="J97" s="31">
        <f>SUM(J95:J96)</f>
        <v>1650</v>
      </c>
      <c r="K97" s="31">
        <f>SUM(K95:K96)</f>
        <v>1848</v>
      </c>
      <c r="L97" s="33">
        <f t="shared" si="26"/>
        <v>340267</v>
      </c>
      <c r="N97" s="65"/>
      <c r="O97" s="65"/>
      <c r="P97" s="66"/>
      <c r="Q97" s="66"/>
      <c r="R97" s="67"/>
      <c r="S97" s="67"/>
      <c r="T97" s="67"/>
      <c r="U97" s="67"/>
      <c r="V97" s="67"/>
      <c r="W97" s="67"/>
      <c r="X97" s="67"/>
    </row>
    <row r="98" spans="2:24" ht="7.5" customHeight="1" x14ac:dyDescent="0.15">
      <c r="B98" s="123"/>
      <c r="C98" s="78" t="s">
        <v>37</v>
      </c>
      <c r="D98" s="78"/>
      <c r="E98" s="78"/>
      <c r="F98" s="48">
        <f>SUM(F41,F44,F47:F48,F52,F55,F58,F61:F62,F65,F69,F72,F76,F79,F83,F87:F89,F92:F94,F97)</f>
        <v>1922817</v>
      </c>
      <c r="G98" s="42">
        <f>SUM(G41,G44,G47:G48,G52,G55,G58,G61:G62,G65,G69,G72,G76,G79,G83,G87:G89,G92:G94,G97)</f>
        <v>333</v>
      </c>
      <c r="H98" s="41">
        <f t="shared" si="25"/>
        <v>1923150</v>
      </c>
      <c r="I98" s="39">
        <f t="shared" ref="I98:K98" si="46">SUM(I41,I44,I47:I48,I52,I55,I58,I61:I62,I65,I69,I72,I76,I79,I83,I87:I89,I92:I94,I97)</f>
        <v>5116751</v>
      </c>
      <c r="J98" s="39">
        <f t="shared" si="46"/>
        <v>40335</v>
      </c>
      <c r="K98" s="39">
        <f t="shared" si="46"/>
        <v>124419</v>
      </c>
      <c r="L98" s="41">
        <f t="shared" si="26"/>
        <v>7080236</v>
      </c>
      <c r="N98" s="65"/>
      <c r="O98" s="65"/>
      <c r="P98" s="66"/>
      <c r="Q98" s="66"/>
      <c r="R98" s="67"/>
      <c r="S98" s="67"/>
      <c r="T98" s="67"/>
      <c r="U98" s="67"/>
      <c r="V98" s="67"/>
      <c r="W98" s="67"/>
      <c r="X98" s="67"/>
    </row>
    <row r="99" spans="2:24" x14ac:dyDescent="0.15">
      <c r="B99" s="58"/>
      <c r="C99" s="58"/>
      <c r="D99" s="68"/>
      <c r="E99" s="68"/>
      <c r="F99" s="69"/>
      <c r="G99" s="69"/>
      <c r="H99" s="69"/>
      <c r="I99" s="69"/>
      <c r="J99" s="69"/>
      <c r="K99" s="69"/>
      <c r="L99" s="69"/>
      <c r="N99" s="65"/>
      <c r="O99" s="65"/>
      <c r="P99" s="66"/>
      <c r="Q99" s="66"/>
      <c r="R99" s="67"/>
      <c r="S99" s="67"/>
      <c r="T99" s="67"/>
      <c r="U99" s="67"/>
      <c r="V99" s="67"/>
      <c r="W99" s="67"/>
      <c r="X99" s="67"/>
    </row>
    <row r="100" spans="2:24" x14ac:dyDescent="0.15">
      <c r="B100" s="58"/>
      <c r="C100" s="58"/>
      <c r="D100" s="68"/>
      <c r="E100" s="68"/>
      <c r="F100" s="69"/>
      <c r="G100" s="69"/>
      <c r="H100" s="69"/>
      <c r="I100" s="69"/>
      <c r="J100" s="69"/>
      <c r="K100" s="69"/>
      <c r="L100" s="69"/>
      <c r="N100" s="65"/>
      <c r="O100" s="65"/>
      <c r="P100" s="66"/>
      <c r="Q100" s="66"/>
      <c r="R100" s="67"/>
      <c r="S100" s="67"/>
      <c r="T100" s="67"/>
      <c r="U100" s="67"/>
      <c r="V100" s="67"/>
      <c r="W100" s="67"/>
      <c r="X100" s="67"/>
    </row>
    <row r="101" spans="2:24" ht="19.5" hidden="1" x14ac:dyDescent="0.15">
      <c r="B101" s="58"/>
      <c r="C101" s="58"/>
      <c r="D101" s="68"/>
      <c r="E101" s="68"/>
      <c r="F101" s="69"/>
      <c r="G101" s="69"/>
      <c r="H101" s="69"/>
      <c r="I101" s="69"/>
      <c r="J101" s="69"/>
      <c r="K101" s="69"/>
      <c r="L101" s="69"/>
      <c r="N101" s="70" t="s">
        <v>203</v>
      </c>
      <c r="O101" s="71" t="s">
        <v>186</v>
      </c>
      <c r="P101" s="70" t="s">
        <v>204</v>
      </c>
      <c r="Q101" s="77" t="s">
        <v>186</v>
      </c>
      <c r="R101" s="73">
        <v>761</v>
      </c>
      <c r="S101" s="73">
        <v>0</v>
      </c>
      <c r="T101" s="73">
        <f>SUM(R101:S101)</f>
        <v>761</v>
      </c>
      <c r="U101" s="73">
        <v>375</v>
      </c>
      <c r="V101" s="73">
        <v>3</v>
      </c>
      <c r="W101" s="73">
        <v>15</v>
      </c>
      <c r="X101" s="73">
        <f t="shared" ref="X101:X102" si="47">SUM(T101:V101)</f>
        <v>1139</v>
      </c>
    </row>
    <row r="102" spans="2:24" hidden="1" x14ac:dyDescent="0.15">
      <c r="B102" s="58"/>
      <c r="C102" s="58"/>
      <c r="D102" s="68"/>
      <c r="E102" s="68"/>
      <c r="F102" s="69"/>
      <c r="G102" s="69"/>
      <c r="H102" s="69"/>
      <c r="I102" s="69"/>
      <c r="J102" s="69"/>
      <c r="K102" s="69"/>
      <c r="L102" s="69"/>
      <c r="N102" s="70"/>
      <c r="O102" s="71"/>
      <c r="P102" s="70"/>
      <c r="Q102" s="77" t="s">
        <v>205</v>
      </c>
      <c r="R102" s="73">
        <v>23781</v>
      </c>
      <c r="S102" s="73">
        <v>0</v>
      </c>
      <c r="T102" s="73">
        <f>SUM(R102:S102)</f>
        <v>23781</v>
      </c>
      <c r="U102" s="73">
        <v>35407</v>
      </c>
      <c r="V102" s="73">
        <v>270</v>
      </c>
      <c r="W102" s="73">
        <v>354</v>
      </c>
      <c r="X102" s="73">
        <f t="shared" si="47"/>
        <v>59458</v>
      </c>
    </row>
    <row r="103" spans="2:24" x14ac:dyDescent="0.15">
      <c r="B103" s="58"/>
      <c r="C103" s="58"/>
      <c r="D103" s="68"/>
      <c r="E103" s="68"/>
      <c r="F103" s="69"/>
      <c r="G103" s="69"/>
      <c r="H103" s="69"/>
      <c r="I103" s="69"/>
      <c r="J103" s="69"/>
      <c r="K103" s="69"/>
      <c r="L103" s="69"/>
      <c r="P103" s="59"/>
      <c r="Q103" s="59"/>
      <c r="R103" s="5"/>
      <c r="S103" s="5"/>
      <c r="T103" s="5"/>
      <c r="U103" s="5"/>
    </row>
  </sheetData>
  <mergeCells count="183">
    <mergeCell ref="C95:C97"/>
    <mergeCell ref="D95:E95"/>
    <mergeCell ref="N95:Q95"/>
    <mergeCell ref="D96:E96"/>
    <mergeCell ref="D97:E97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O74:Q74"/>
    <mergeCell ref="O75:Q75"/>
    <mergeCell ref="O76:Q76"/>
    <mergeCell ref="C77:C89"/>
    <mergeCell ref="D77:D79"/>
    <mergeCell ref="N77:N90"/>
    <mergeCell ref="O77:O80"/>
    <mergeCell ref="P77:Q77"/>
    <mergeCell ref="P78:Q78"/>
    <mergeCell ref="P79:Q79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C63:C76"/>
    <mergeCell ref="D63:D65"/>
    <mergeCell ref="P63:Q63"/>
    <mergeCell ref="O64:O65"/>
    <mergeCell ref="P64:Q64"/>
    <mergeCell ref="P65:Q65"/>
    <mergeCell ref="D66:D69"/>
    <mergeCell ref="O66:O68"/>
    <mergeCell ref="P66:Q66"/>
    <mergeCell ref="P67:Q67"/>
    <mergeCell ref="O58:O60"/>
    <mergeCell ref="P58:Q58"/>
    <mergeCell ref="D59:D61"/>
    <mergeCell ref="P59:Q59"/>
    <mergeCell ref="P60:Q60"/>
    <mergeCell ref="O61:O63"/>
    <mergeCell ref="P61:Q61"/>
    <mergeCell ref="D62:E62"/>
    <mergeCell ref="P62:Q6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D48:E48"/>
    <mergeCell ref="C49:C52"/>
    <mergeCell ref="D49:E49"/>
    <mergeCell ref="D50:E50"/>
    <mergeCell ref="O50:O52"/>
    <mergeCell ref="P50:Q50"/>
    <mergeCell ref="D51:E51"/>
    <mergeCell ref="P51:Q51"/>
    <mergeCell ref="D52:E52"/>
    <mergeCell ref="P52:Q52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P38:Q38"/>
    <mergeCell ref="D39:E39"/>
    <mergeCell ref="P39:Q39"/>
    <mergeCell ref="C40:E40"/>
    <mergeCell ref="P40:Q40"/>
    <mergeCell ref="B41:B98"/>
    <mergeCell ref="C41:C44"/>
    <mergeCell ref="D41:E41"/>
    <mergeCell ref="P41:Q41"/>
    <mergeCell ref="D42:D44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D25:E25"/>
    <mergeCell ref="D26:E26"/>
    <mergeCell ref="D27:E27"/>
    <mergeCell ref="O27:O36"/>
    <mergeCell ref="P27:Q27"/>
    <mergeCell ref="C28:C30"/>
    <mergeCell ref="D28:E28"/>
    <mergeCell ref="P28:Q28"/>
    <mergeCell ref="D29:E29"/>
    <mergeCell ref="P29:P32"/>
    <mergeCell ref="B20:B40"/>
    <mergeCell ref="C20:C23"/>
    <mergeCell ref="D20:D22"/>
    <mergeCell ref="P20:Q20"/>
    <mergeCell ref="O21:O26"/>
    <mergeCell ref="P21:Q21"/>
    <mergeCell ref="P22:Q22"/>
    <mergeCell ref="D23:E23"/>
    <mergeCell ref="P23:P26"/>
    <mergeCell ref="C24:C27"/>
    <mergeCell ref="O16:Q16"/>
    <mergeCell ref="D17:E17"/>
    <mergeCell ref="N17:N42"/>
    <mergeCell ref="O17:Q17"/>
    <mergeCell ref="D18:E18"/>
    <mergeCell ref="O18:O20"/>
    <mergeCell ref="P18:Q18"/>
    <mergeCell ref="C19:E19"/>
    <mergeCell ref="P19:Q19"/>
    <mergeCell ref="D24:E24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</mergeCells>
  <phoneticPr fontId="2"/>
  <printOptions horizontalCentered="1"/>
  <pageMargins left="0" right="0" top="0.19685039370078741" bottom="0.19685039370078741" header="0" footer="0"/>
  <pageSetup paperSize="9"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>
      <selection activeCell="B1" sqref="B1:L1"/>
    </sheetView>
  </sheetViews>
  <sheetFormatPr defaultRowHeight="11.25" x14ac:dyDescent="0.15"/>
  <cols>
    <col min="1" max="1" width="0.25" style="59" hidden="1" customWidth="1"/>
    <col min="2" max="2" width="2.75" style="59" customWidth="1"/>
    <col min="3" max="3" width="3.125" style="59" customWidth="1"/>
    <col min="4" max="4" width="3.125" style="74" customWidth="1"/>
    <col min="5" max="5" width="6.625" style="74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59" customWidth="1"/>
    <col min="15" max="15" width="3.125" style="59" customWidth="1"/>
    <col min="16" max="16" width="3.125" style="74" customWidth="1"/>
    <col min="17" max="17" width="6.625" style="74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226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29" t="s">
        <v>2</v>
      </c>
      <c r="G4" s="130"/>
      <c r="H4" s="131"/>
      <c r="I4" s="132" t="s">
        <v>3</v>
      </c>
      <c r="J4" s="133" t="s">
        <v>4</v>
      </c>
      <c r="K4" s="129" t="s">
        <v>5</v>
      </c>
      <c r="L4" s="134"/>
      <c r="M4" s="17"/>
      <c r="N4" s="86" t="s">
        <v>6</v>
      </c>
      <c r="O4" s="108" t="s">
        <v>7</v>
      </c>
      <c r="P4" s="125" t="s">
        <v>6</v>
      </c>
      <c r="Q4" s="126"/>
      <c r="R4" s="18">
        <v>111860</v>
      </c>
      <c r="S4" s="19">
        <v>5</v>
      </c>
      <c r="T4" s="20">
        <f t="shared" ref="T4:T15" si="0">SUM(R4:S4)</f>
        <v>111865</v>
      </c>
      <c r="U4" s="21">
        <v>378946</v>
      </c>
      <c r="V4" s="21">
        <v>2237</v>
      </c>
      <c r="W4" s="18">
        <v>2611</v>
      </c>
      <c r="X4" s="20">
        <f t="shared" ref="X4:X77" si="1">SUM(T4:V4)</f>
        <v>493048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32"/>
      <c r="J5" s="133"/>
      <c r="K5" s="26" t="s">
        <v>11</v>
      </c>
      <c r="L5" s="29"/>
      <c r="M5" s="17"/>
      <c r="N5" s="87"/>
      <c r="O5" s="105"/>
      <c r="P5" s="96" t="s">
        <v>12</v>
      </c>
      <c r="Q5" s="75" t="s">
        <v>13</v>
      </c>
      <c r="R5" s="31">
        <v>63803</v>
      </c>
      <c r="S5" s="32">
        <v>4</v>
      </c>
      <c r="T5" s="33">
        <f t="shared" si="0"/>
        <v>63807</v>
      </c>
      <c r="U5" s="34">
        <v>168624</v>
      </c>
      <c r="V5" s="34">
        <v>1136</v>
      </c>
      <c r="W5" s="31">
        <v>1122</v>
      </c>
      <c r="X5" s="33">
        <f t="shared" si="1"/>
        <v>233567</v>
      </c>
    </row>
    <row r="6" spans="1:24" s="22" customFormat="1" ht="7.5" customHeight="1" x14ac:dyDescent="0.15">
      <c r="A6" s="13"/>
      <c r="B6" s="86" t="s">
        <v>14</v>
      </c>
      <c r="C6" s="89" t="s">
        <v>15</v>
      </c>
      <c r="D6" s="90"/>
      <c r="E6" s="91"/>
      <c r="F6" s="18">
        <v>89199</v>
      </c>
      <c r="G6" s="19">
        <v>9</v>
      </c>
      <c r="H6" s="20">
        <f t="shared" ref="H6:H51" si="2">SUM(F6:G6)</f>
        <v>89208</v>
      </c>
      <c r="I6" s="21">
        <v>399709</v>
      </c>
      <c r="J6" s="21">
        <v>3626</v>
      </c>
      <c r="K6" s="18">
        <v>10483</v>
      </c>
      <c r="L6" s="20">
        <f t="shared" ref="L6:L51" si="3">SUM(H6:J6)</f>
        <v>492543</v>
      </c>
      <c r="M6" s="17"/>
      <c r="N6" s="87"/>
      <c r="O6" s="105"/>
      <c r="P6" s="97"/>
      <c r="Q6" s="76" t="s">
        <v>16</v>
      </c>
      <c r="R6" s="31">
        <v>31350</v>
      </c>
      <c r="S6" s="32">
        <v>2</v>
      </c>
      <c r="T6" s="33">
        <f t="shared" si="0"/>
        <v>31352</v>
      </c>
      <c r="U6" s="34">
        <v>77805</v>
      </c>
      <c r="V6" s="34">
        <v>375</v>
      </c>
      <c r="W6" s="31">
        <v>527</v>
      </c>
      <c r="X6" s="33">
        <f t="shared" si="1"/>
        <v>109532</v>
      </c>
    </row>
    <row r="7" spans="1:24" s="22" customFormat="1" ht="7.5" customHeight="1" x14ac:dyDescent="0.15">
      <c r="A7" s="13"/>
      <c r="B7" s="87"/>
      <c r="C7" s="92" t="s">
        <v>17</v>
      </c>
      <c r="D7" s="93"/>
      <c r="E7" s="94"/>
      <c r="F7" s="31">
        <v>28179</v>
      </c>
      <c r="G7" s="32">
        <v>1</v>
      </c>
      <c r="H7" s="33">
        <f t="shared" si="2"/>
        <v>28180</v>
      </c>
      <c r="I7" s="34">
        <v>96266</v>
      </c>
      <c r="J7" s="34">
        <v>524</v>
      </c>
      <c r="K7" s="31">
        <v>979</v>
      </c>
      <c r="L7" s="33">
        <f t="shared" si="3"/>
        <v>124970</v>
      </c>
      <c r="M7" s="17"/>
      <c r="N7" s="87"/>
      <c r="O7" s="106"/>
      <c r="P7" s="98"/>
      <c r="Q7" s="76" t="s">
        <v>10</v>
      </c>
      <c r="R7" s="31">
        <f>SUM(R5:R6)</f>
        <v>95153</v>
      </c>
      <c r="S7" s="32">
        <f>SUM(S5:S6)</f>
        <v>6</v>
      </c>
      <c r="T7" s="33">
        <f t="shared" si="0"/>
        <v>95159</v>
      </c>
      <c r="U7" s="34">
        <f t="shared" ref="U7:W7" si="4">SUM(U5:U6)</f>
        <v>246429</v>
      </c>
      <c r="V7" s="34">
        <f t="shared" si="4"/>
        <v>1511</v>
      </c>
      <c r="W7" s="31">
        <f t="shared" si="4"/>
        <v>1649</v>
      </c>
      <c r="X7" s="33">
        <f t="shared" si="1"/>
        <v>343099</v>
      </c>
    </row>
    <row r="8" spans="1:24" s="22" customFormat="1" ht="7.5" customHeight="1" x14ac:dyDescent="0.15">
      <c r="A8" s="13"/>
      <c r="B8" s="87"/>
      <c r="C8" s="92" t="s">
        <v>18</v>
      </c>
      <c r="D8" s="93"/>
      <c r="E8" s="94"/>
      <c r="F8" s="31">
        <v>41157</v>
      </c>
      <c r="G8" s="32">
        <v>4</v>
      </c>
      <c r="H8" s="33">
        <f t="shared" si="2"/>
        <v>41161</v>
      </c>
      <c r="I8" s="34">
        <v>123115</v>
      </c>
      <c r="J8" s="34">
        <v>878</v>
      </c>
      <c r="K8" s="31">
        <v>1714</v>
      </c>
      <c r="L8" s="33">
        <f t="shared" si="3"/>
        <v>165154</v>
      </c>
      <c r="M8" s="17"/>
      <c r="N8" s="87"/>
      <c r="O8" s="127" t="s">
        <v>19</v>
      </c>
      <c r="P8" s="99"/>
      <c r="Q8" s="100"/>
      <c r="R8" s="31">
        <v>83136</v>
      </c>
      <c r="S8" s="32">
        <v>9</v>
      </c>
      <c r="T8" s="33">
        <f t="shared" si="0"/>
        <v>83145</v>
      </c>
      <c r="U8" s="34">
        <v>288767</v>
      </c>
      <c r="V8" s="34">
        <v>1274</v>
      </c>
      <c r="W8" s="31">
        <v>1988</v>
      </c>
      <c r="X8" s="33">
        <f t="shared" si="1"/>
        <v>373186</v>
      </c>
    </row>
    <row r="9" spans="1:24" s="22" customFormat="1" ht="7.5" customHeight="1" x14ac:dyDescent="0.15">
      <c r="A9" s="13"/>
      <c r="B9" s="87"/>
      <c r="C9" s="104" t="s">
        <v>20</v>
      </c>
      <c r="D9" s="95" t="s">
        <v>21</v>
      </c>
      <c r="E9" s="94"/>
      <c r="F9" s="31">
        <v>21806</v>
      </c>
      <c r="G9" s="32">
        <v>2</v>
      </c>
      <c r="H9" s="33">
        <f t="shared" si="2"/>
        <v>21808</v>
      </c>
      <c r="I9" s="34">
        <v>57207</v>
      </c>
      <c r="J9" s="34">
        <v>296</v>
      </c>
      <c r="K9" s="31">
        <v>568</v>
      </c>
      <c r="L9" s="33">
        <f t="shared" si="3"/>
        <v>79311</v>
      </c>
      <c r="M9" s="17"/>
      <c r="N9" s="87"/>
      <c r="O9" s="79" t="s">
        <v>22</v>
      </c>
      <c r="P9" s="99" t="s">
        <v>23</v>
      </c>
      <c r="Q9" s="100"/>
      <c r="R9" s="31">
        <v>54724</v>
      </c>
      <c r="S9" s="32">
        <v>4</v>
      </c>
      <c r="T9" s="33">
        <f t="shared" si="0"/>
        <v>54728</v>
      </c>
      <c r="U9" s="34">
        <v>151282</v>
      </c>
      <c r="V9" s="34">
        <v>799</v>
      </c>
      <c r="W9" s="31">
        <v>1092</v>
      </c>
      <c r="X9" s="33">
        <f t="shared" si="1"/>
        <v>206809</v>
      </c>
    </row>
    <row r="10" spans="1:24" s="22" customFormat="1" ht="7.5" customHeight="1" x14ac:dyDescent="0.15">
      <c r="A10" s="13"/>
      <c r="B10" s="87"/>
      <c r="C10" s="105"/>
      <c r="D10" s="99" t="s">
        <v>24</v>
      </c>
      <c r="E10" s="100"/>
      <c r="F10" s="31">
        <v>6081</v>
      </c>
      <c r="G10" s="32">
        <v>1</v>
      </c>
      <c r="H10" s="33">
        <f>SUM(F10:G10)</f>
        <v>6082</v>
      </c>
      <c r="I10" s="34">
        <v>36723</v>
      </c>
      <c r="J10" s="34">
        <v>206</v>
      </c>
      <c r="K10" s="31">
        <v>353</v>
      </c>
      <c r="L10" s="33">
        <f>SUM(H10:J10)</f>
        <v>43011</v>
      </c>
      <c r="M10" s="17"/>
      <c r="N10" s="87"/>
      <c r="O10" s="79"/>
      <c r="P10" s="99" t="s">
        <v>25</v>
      </c>
      <c r="Q10" s="100"/>
      <c r="R10" s="31">
        <v>27510</v>
      </c>
      <c r="S10" s="32">
        <v>14</v>
      </c>
      <c r="T10" s="33">
        <f t="shared" si="0"/>
        <v>27524</v>
      </c>
      <c r="U10" s="31">
        <v>126224</v>
      </c>
      <c r="V10" s="31">
        <v>794</v>
      </c>
      <c r="W10" s="31">
        <v>1408</v>
      </c>
      <c r="X10" s="33">
        <f t="shared" si="1"/>
        <v>154542</v>
      </c>
    </row>
    <row r="11" spans="1:24" s="22" customFormat="1" ht="7.5" customHeight="1" x14ac:dyDescent="0.15">
      <c r="A11" s="13"/>
      <c r="B11" s="87"/>
      <c r="C11" s="106"/>
      <c r="D11" s="99" t="s">
        <v>10</v>
      </c>
      <c r="E11" s="100"/>
      <c r="F11" s="31">
        <f>SUM(F9:F10)</f>
        <v>27887</v>
      </c>
      <c r="G11" s="32">
        <f>SUM(G9:G10)</f>
        <v>3</v>
      </c>
      <c r="H11" s="33">
        <f>SUM(F11:G11)</f>
        <v>27890</v>
      </c>
      <c r="I11" s="34">
        <f t="shared" ref="I11:K11" si="5">SUM(I9:I10)</f>
        <v>93930</v>
      </c>
      <c r="J11" s="34">
        <f t="shared" si="5"/>
        <v>502</v>
      </c>
      <c r="K11" s="31">
        <f t="shared" si="5"/>
        <v>921</v>
      </c>
      <c r="L11" s="33">
        <f>SUM(H11:J11)</f>
        <v>122322</v>
      </c>
      <c r="M11" s="17"/>
      <c r="N11" s="87"/>
      <c r="O11" s="79"/>
      <c r="P11" s="99" t="s">
        <v>10</v>
      </c>
      <c r="Q11" s="100"/>
      <c r="R11" s="31">
        <f>SUM(R9:R10)</f>
        <v>82234</v>
      </c>
      <c r="S11" s="32">
        <f>SUM(S9:S10)</f>
        <v>18</v>
      </c>
      <c r="T11" s="33">
        <f t="shared" si="0"/>
        <v>82252</v>
      </c>
      <c r="U11" s="34">
        <f t="shared" ref="U11:W11" si="6">SUM(U9:U10)</f>
        <v>277506</v>
      </c>
      <c r="V11" s="34">
        <f t="shared" si="6"/>
        <v>1593</v>
      </c>
      <c r="W11" s="31">
        <f t="shared" si="6"/>
        <v>2500</v>
      </c>
      <c r="X11" s="33">
        <f t="shared" si="1"/>
        <v>361351</v>
      </c>
    </row>
    <row r="12" spans="1:24" s="22" customFormat="1" ht="7.5" customHeight="1" x14ac:dyDescent="0.15">
      <c r="A12" s="13"/>
      <c r="B12" s="87"/>
      <c r="C12" s="115" t="s">
        <v>26</v>
      </c>
      <c r="D12" s="95" t="s">
        <v>27</v>
      </c>
      <c r="E12" s="94"/>
      <c r="F12" s="31">
        <v>16181</v>
      </c>
      <c r="G12" s="32">
        <v>0</v>
      </c>
      <c r="H12" s="33">
        <f t="shared" si="2"/>
        <v>16181</v>
      </c>
      <c r="I12" s="34">
        <v>58865</v>
      </c>
      <c r="J12" s="34">
        <v>303</v>
      </c>
      <c r="K12" s="31">
        <v>618</v>
      </c>
      <c r="L12" s="33">
        <f t="shared" si="3"/>
        <v>75349</v>
      </c>
      <c r="M12" s="17"/>
      <c r="N12" s="87"/>
      <c r="O12" s="79" t="s">
        <v>28</v>
      </c>
      <c r="P12" s="99" t="s">
        <v>29</v>
      </c>
      <c r="Q12" s="100"/>
      <c r="R12" s="31">
        <v>151035</v>
      </c>
      <c r="S12" s="32">
        <v>30</v>
      </c>
      <c r="T12" s="33">
        <f t="shared" si="0"/>
        <v>151065</v>
      </c>
      <c r="U12" s="34">
        <v>290065</v>
      </c>
      <c r="V12" s="34">
        <v>2100</v>
      </c>
      <c r="W12" s="31">
        <v>2591</v>
      </c>
      <c r="X12" s="33">
        <f t="shared" si="1"/>
        <v>443230</v>
      </c>
    </row>
    <row r="13" spans="1:24" s="22" customFormat="1" ht="7.5" customHeight="1" x14ac:dyDescent="0.15">
      <c r="A13" s="13"/>
      <c r="B13" s="87"/>
      <c r="C13" s="135"/>
      <c r="D13" s="95" t="s">
        <v>30</v>
      </c>
      <c r="E13" s="94"/>
      <c r="F13" s="31">
        <v>5587</v>
      </c>
      <c r="G13" s="32">
        <v>0</v>
      </c>
      <c r="H13" s="33">
        <f t="shared" si="2"/>
        <v>5587</v>
      </c>
      <c r="I13" s="34">
        <v>10322</v>
      </c>
      <c r="J13" s="34">
        <v>79</v>
      </c>
      <c r="K13" s="31">
        <v>136</v>
      </c>
      <c r="L13" s="33">
        <f t="shared" si="3"/>
        <v>15988</v>
      </c>
      <c r="M13" s="17"/>
      <c r="N13" s="87"/>
      <c r="O13" s="79"/>
      <c r="P13" s="107" t="s">
        <v>31</v>
      </c>
      <c r="Q13" s="76" t="s">
        <v>32</v>
      </c>
      <c r="R13" s="36">
        <v>124995</v>
      </c>
      <c r="S13" s="37">
        <v>22</v>
      </c>
      <c r="T13" s="33">
        <f t="shared" si="0"/>
        <v>125017</v>
      </c>
      <c r="U13" s="38">
        <v>241247</v>
      </c>
      <c r="V13" s="38">
        <v>1709</v>
      </c>
      <c r="W13" s="36">
        <v>2326</v>
      </c>
      <c r="X13" s="33">
        <f t="shared" si="1"/>
        <v>367973</v>
      </c>
    </row>
    <row r="14" spans="1:24" s="22" customFormat="1" ht="7.5" customHeight="1" x14ac:dyDescent="0.15">
      <c r="A14" s="13"/>
      <c r="B14" s="87"/>
      <c r="C14" s="136"/>
      <c r="D14" s="99" t="s">
        <v>10</v>
      </c>
      <c r="E14" s="100"/>
      <c r="F14" s="31">
        <f>SUM(F12:F13)</f>
        <v>21768</v>
      </c>
      <c r="G14" s="32">
        <f>SUM(G12:G13)</f>
        <v>0</v>
      </c>
      <c r="H14" s="33">
        <f t="shared" si="2"/>
        <v>21768</v>
      </c>
      <c r="I14" s="34">
        <f t="shared" ref="I14:K14" si="7">SUM(I12:I13)</f>
        <v>69187</v>
      </c>
      <c r="J14" s="34">
        <f t="shared" si="7"/>
        <v>382</v>
      </c>
      <c r="K14" s="31">
        <f t="shared" si="7"/>
        <v>754</v>
      </c>
      <c r="L14" s="33">
        <f t="shared" si="3"/>
        <v>91337</v>
      </c>
      <c r="M14" s="17"/>
      <c r="N14" s="87"/>
      <c r="O14" s="79"/>
      <c r="P14" s="124"/>
      <c r="Q14" s="76" t="s">
        <v>33</v>
      </c>
      <c r="R14" s="36">
        <v>25595</v>
      </c>
      <c r="S14" s="37">
        <v>6</v>
      </c>
      <c r="T14" s="33">
        <f t="shared" si="0"/>
        <v>25601</v>
      </c>
      <c r="U14" s="38">
        <v>57849</v>
      </c>
      <c r="V14" s="38">
        <v>379</v>
      </c>
      <c r="W14" s="36">
        <v>532</v>
      </c>
      <c r="X14" s="33">
        <f t="shared" si="1"/>
        <v>83829</v>
      </c>
    </row>
    <row r="15" spans="1:24" s="22" customFormat="1" ht="7.5" customHeight="1" x14ac:dyDescent="0.15">
      <c r="A15" s="13"/>
      <c r="B15" s="87"/>
      <c r="C15" s="92" t="s">
        <v>34</v>
      </c>
      <c r="D15" s="93"/>
      <c r="E15" s="94"/>
      <c r="F15" s="31">
        <v>26617</v>
      </c>
      <c r="G15" s="32">
        <v>2</v>
      </c>
      <c r="H15" s="33">
        <f t="shared" si="2"/>
        <v>26619</v>
      </c>
      <c r="I15" s="34">
        <v>78639</v>
      </c>
      <c r="J15" s="34">
        <v>387</v>
      </c>
      <c r="K15" s="31">
        <v>893</v>
      </c>
      <c r="L15" s="33">
        <f t="shared" si="3"/>
        <v>105645</v>
      </c>
      <c r="M15" s="17"/>
      <c r="N15" s="87"/>
      <c r="O15" s="79"/>
      <c r="P15" s="124"/>
      <c r="Q15" s="76" t="s">
        <v>10</v>
      </c>
      <c r="R15" s="31">
        <f>SUM(R13:R14)</f>
        <v>150590</v>
      </c>
      <c r="S15" s="32">
        <f>SUM(S13:S14)</f>
        <v>28</v>
      </c>
      <c r="T15" s="33">
        <f t="shared" si="0"/>
        <v>150618</v>
      </c>
      <c r="U15" s="34">
        <f>SUM(U13:U14)</f>
        <v>299096</v>
      </c>
      <c r="V15" s="34">
        <f t="shared" ref="V15:W15" si="8">SUM(V13:V14)</f>
        <v>2088</v>
      </c>
      <c r="W15" s="31">
        <f t="shared" si="8"/>
        <v>2858</v>
      </c>
      <c r="X15" s="33">
        <f t="shared" si="1"/>
        <v>451802</v>
      </c>
    </row>
    <row r="16" spans="1:24" s="22" customFormat="1" ht="7.5" customHeight="1" x14ac:dyDescent="0.15">
      <c r="A16" s="13"/>
      <c r="B16" s="87"/>
      <c r="C16" s="115" t="s">
        <v>35</v>
      </c>
      <c r="D16" s="95" t="s">
        <v>36</v>
      </c>
      <c r="E16" s="94"/>
      <c r="F16" s="31">
        <v>21782</v>
      </c>
      <c r="G16" s="32">
        <v>3</v>
      </c>
      <c r="H16" s="33">
        <f t="shared" si="2"/>
        <v>21785</v>
      </c>
      <c r="I16" s="34">
        <v>59548</v>
      </c>
      <c r="J16" s="34">
        <v>375</v>
      </c>
      <c r="K16" s="31">
        <v>682</v>
      </c>
      <c r="L16" s="33">
        <f t="shared" si="3"/>
        <v>81708</v>
      </c>
      <c r="M16" s="17"/>
      <c r="N16" s="88"/>
      <c r="O16" s="83" t="s">
        <v>37</v>
      </c>
      <c r="P16" s="84"/>
      <c r="Q16" s="85"/>
      <c r="R16" s="39">
        <f>SUM(R4,R11:R12,R15,R7:R8)</f>
        <v>674008</v>
      </c>
      <c r="S16" s="40">
        <f>SUM(S4,S11:S12,S15,S7:S8)</f>
        <v>96</v>
      </c>
      <c r="T16" s="41">
        <f t="shared" ref="T16" si="9">SUM(R16:S16)</f>
        <v>674104</v>
      </c>
      <c r="U16" s="39">
        <f t="shared" ref="U16:W16" si="10">SUM(U4,U11:U12,U15,U7:U8)</f>
        <v>1780809</v>
      </c>
      <c r="V16" s="39">
        <f t="shared" si="10"/>
        <v>10803</v>
      </c>
      <c r="W16" s="39">
        <f t="shared" si="10"/>
        <v>14197</v>
      </c>
      <c r="X16" s="41">
        <f t="shared" ref="X16" si="11">SUM(T16:V16)</f>
        <v>2465716</v>
      </c>
    </row>
    <row r="17" spans="1:24" s="22" customFormat="1" ht="7.5" customHeight="1" x14ac:dyDescent="0.15">
      <c r="A17" s="13"/>
      <c r="B17" s="87"/>
      <c r="C17" s="135"/>
      <c r="D17" s="95" t="s">
        <v>30</v>
      </c>
      <c r="E17" s="94"/>
      <c r="F17" s="31">
        <v>2807</v>
      </c>
      <c r="G17" s="32">
        <v>0</v>
      </c>
      <c r="H17" s="33">
        <f t="shared" si="2"/>
        <v>2807</v>
      </c>
      <c r="I17" s="34">
        <v>4393</v>
      </c>
      <c r="J17" s="34">
        <v>41</v>
      </c>
      <c r="K17" s="31">
        <v>57</v>
      </c>
      <c r="L17" s="33">
        <f t="shared" si="3"/>
        <v>7241</v>
      </c>
      <c r="M17" s="17"/>
      <c r="N17" s="86" t="s">
        <v>38</v>
      </c>
      <c r="O17" s="89" t="s">
        <v>39</v>
      </c>
      <c r="P17" s="90"/>
      <c r="Q17" s="91"/>
      <c r="R17" s="31">
        <v>78194</v>
      </c>
      <c r="S17" s="32">
        <v>4</v>
      </c>
      <c r="T17" s="33">
        <f t="shared" ref="T17:T88" si="12">SUM(R17:S17)</f>
        <v>78198</v>
      </c>
      <c r="U17" s="34">
        <v>209694</v>
      </c>
      <c r="V17" s="34">
        <v>1191</v>
      </c>
      <c r="W17" s="31">
        <v>1345</v>
      </c>
      <c r="X17" s="33">
        <f t="shared" si="1"/>
        <v>289083</v>
      </c>
    </row>
    <row r="18" spans="1:24" s="22" customFormat="1" ht="7.5" customHeight="1" x14ac:dyDescent="0.15">
      <c r="A18" s="13"/>
      <c r="B18" s="87"/>
      <c r="C18" s="136"/>
      <c r="D18" s="99" t="s">
        <v>10</v>
      </c>
      <c r="E18" s="100"/>
      <c r="F18" s="31">
        <f>SUM(F16:F17)</f>
        <v>24589</v>
      </c>
      <c r="G18" s="32">
        <f>SUM(G16:G17)</f>
        <v>3</v>
      </c>
      <c r="H18" s="33">
        <f t="shared" si="2"/>
        <v>24592</v>
      </c>
      <c r="I18" s="34">
        <f t="shared" ref="I18:K18" si="13">SUM(I16:I17)</f>
        <v>63941</v>
      </c>
      <c r="J18" s="34">
        <f t="shared" si="13"/>
        <v>416</v>
      </c>
      <c r="K18" s="31">
        <f t="shared" si="13"/>
        <v>739</v>
      </c>
      <c r="L18" s="33">
        <f t="shared" si="3"/>
        <v>88949</v>
      </c>
      <c r="M18" s="17"/>
      <c r="N18" s="87"/>
      <c r="O18" s="104" t="s">
        <v>40</v>
      </c>
      <c r="P18" s="95" t="s">
        <v>41</v>
      </c>
      <c r="Q18" s="94"/>
      <c r="R18" s="31">
        <v>147609</v>
      </c>
      <c r="S18" s="32">
        <v>28</v>
      </c>
      <c r="T18" s="33">
        <f t="shared" si="12"/>
        <v>147637</v>
      </c>
      <c r="U18" s="34">
        <v>466988</v>
      </c>
      <c r="V18" s="34">
        <v>2550</v>
      </c>
      <c r="W18" s="31">
        <v>3597</v>
      </c>
      <c r="X18" s="33">
        <f t="shared" si="1"/>
        <v>617175</v>
      </c>
    </row>
    <row r="19" spans="1:24" s="22" customFormat="1" ht="7.5" customHeight="1" x14ac:dyDescent="0.15">
      <c r="A19" s="13"/>
      <c r="B19" s="88"/>
      <c r="C19" s="83" t="s">
        <v>37</v>
      </c>
      <c r="D19" s="84"/>
      <c r="E19" s="85"/>
      <c r="F19" s="39">
        <f>SUM(F6:F8,F11,F14:F15,F18)</f>
        <v>259396</v>
      </c>
      <c r="G19" s="42">
        <f>SUM(G6:G8,G11,G14:G15,G18)</f>
        <v>22</v>
      </c>
      <c r="H19" s="41">
        <f t="shared" si="2"/>
        <v>259418</v>
      </c>
      <c r="I19" s="43">
        <f t="shared" ref="I19:K19" si="14">SUM(I6:I8,I11,I14:I15,I18)</f>
        <v>924787</v>
      </c>
      <c r="J19" s="43">
        <f t="shared" si="14"/>
        <v>6715</v>
      </c>
      <c r="K19" s="39">
        <f t="shared" si="14"/>
        <v>16483</v>
      </c>
      <c r="L19" s="41">
        <f t="shared" si="3"/>
        <v>1190920</v>
      </c>
      <c r="M19" s="17"/>
      <c r="N19" s="87"/>
      <c r="O19" s="105"/>
      <c r="P19" s="95" t="s">
        <v>42</v>
      </c>
      <c r="Q19" s="94"/>
      <c r="R19" s="31">
        <v>22291</v>
      </c>
      <c r="S19" s="32">
        <v>6</v>
      </c>
      <c r="T19" s="33">
        <f t="shared" si="12"/>
        <v>22297</v>
      </c>
      <c r="U19" s="34">
        <v>39421</v>
      </c>
      <c r="V19" s="34">
        <v>304</v>
      </c>
      <c r="W19" s="31">
        <v>297</v>
      </c>
      <c r="X19" s="33">
        <f t="shared" si="1"/>
        <v>62022</v>
      </c>
    </row>
    <row r="20" spans="1:24" s="22" customFormat="1" ht="7.5" customHeight="1" x14ac:dyDescent="0.15">
      <c r="A20" s="13"/>
      <c r="B20" s="86" t="s">
        <v>43</v>
      </c>
      <c r="C20" s="108" t="s">
        <v>44</v>
      </c>
      <c r="D20" s="107" t="s">
        <v>45</v>
      </c>
      <c r="E20" s="76" t="s">
        <v>46</v>
      </c>
      <c r="F20" s="31">
        <v>65275</v>
      </c>
      <c r="G20" s="32">
        <v>3</v>
      </c>
      <c r="H20" s="33">
        <f t="shared" si="2"/>
        <v>65278</v>
      </c>
      <c r="I20" s="34">
        <v>161146</v>
      </c>
      <c r="J20" s="34">
        <v>1235</v>
      </c>
      <c r="K20" s="31">
        <v>1255</v>
      </c>
      <c r="L20" s="33">
        <f t="shared" si="3"/>
        <v>227659</v>
      </c>
      <c r="M20" s="17"/>
      <c r="N20" s="87"/>
      <c r="O20" s="106"/>
      <c r="P20" s="95" t="s">
        <v>10</v>
      </c>
      <c r="Q20" s="94"/>
      <c r="R20" s="31">
        <f>SUM(R18:R19)</f>
        <v>169900</v>
      </c>
      <c r="S20" s="32">
        <f>SUM(S18:S19)</f>
        <v>34</v>
      </c>
      <c r="T20" s="33">
        <f t="shared" si="12"/>
        <v>169934</v>
      </c>
      <c r="U20" s="34">
        <f t="shared" ref="U20:W20" si="15">SUM(U18:U19)</f>
        <v>506409</v>
      </c>
      <c r="V20" s="34">
        <f t="shared" si="15"/>
        <v>2854</v>
      </c>
      <c r="W20" s="31">
        <f t="shared" si="15"/>
        <v>3894</v>
      </c>
      <c r="X20" s="33">
        <f t="shared" si="1"/>
        <v>679197</v>
      </c>
    </row>
    <row r="21" spans="1:24" s="22" customFormat="1" ht="7.5" customHeight="1" x14ac:dyDescent="0.15">
      <c r="A21" s="13"/>
      <c r="B21" s="87"/>
      <c r="C21" s="105"/>
      <c r="D21" s="124"/>
      <c r="E21" s="76" t="s">
        <v>47</v>
      </c>
      <c r="F21" s="31">
        <v>17126</v>
      </c>
      <c r="G21" s="32">
        <v>0</v>
      </c>
      <c r="H21" s="33">
        <f t="shared" si="2"/>
        <v>17126</v>
      </c>
      <c r="I21" s="34">
        <v>44913</v>
      </c>
      <c r="J21" s="34">
        <v>315</v>
      </c>
      <c r="K21" s="31">
        <v>275</v>
      </c>
      <c r="L21" s="33">
        <f t="shared" si="3"/>
        <v>62354</v>
      </c>
      <c r="M21" s="17"/>
      <c r="N21" s="87"/>
      <c r="O21" s="104" t="s">
        <v>48</v>
      </c>
      <c r="P21" s="95" t="s">
        <v>49</v>
      </c>
      <c r="Q21" s="94"/>
      <c r="R21" s="31">
        <v>74682</v>
      </c>
      <c r="S21" s="32">
        <v>14</v>
      </c>
      <c r="T21" s="33">
        <f t="shared" si="12"/>
        <v>74696</v>
      </c>
      <c r="U21" s="34">
        <v>263212</v>
      </c>
      <c r="V21" s="34">
        <v>1279</v>
      </c>
      <c r="W21" s="31">
        <v>2172</v>
      </c>
      <c r="X21" s="33">
        <f t="shared" si="1"/>
        <v>339187</v>
      </c>
    </row>
    <row r="22" spans="1:24" s="22" customFormat="1" ht="7.5" customHeight="1" x14ac:dyDescent="0.15">
      <c r="A22" s="13"/>
      <c r="B22" s="87"/>
      <c r="C22" s="105"/>
      <c r="D22" s="124"/>
      <c r="E22" s="76" t="s">
        <v>10</v>
      </c>
      <c r="F22" s="31">
        <f>SUM(F20:F21)</f>
        <v>82401</v>
      </c>
      <c r="G22" s="32">
        <f>SUM(G20:G21)</f>
        <v>3</v>
      </c>
      <c r="H22" s="33">
        <f t="shared" si="2"/>
        <v>82404</v>
      </c>
      <c r="I22" s="34">
        <f t="shared" ref="I22:K22" si="16">SUM(I20:I21)</f>
        <v>206059</v>
      </c>
      <c r="J22" s="34">
        <f t="shared" si="16"/>
        <v>1550</v>
      </c>
      <c r="K22" s="31">
        <f t="shared" si="16"/>
        <v>1530</v>
      </c>
      <c r="L22" s="33">
        <f t="shared" si="3"/>
        <v>290013</v>
      </c>
      <c r="M22" s="17"/>
      <c r="N22" s="87"/>
      <c r="O22" s="105"/>
      <c r="P22" s="95" t="s">
        <v>50</v>
      </c>
      <c r="Q22" s="94"/>
      <c r="R22" s="36">
        <v>100498</v>
      </c>
      <c r="S22" s="37">
        <v>18</v>
      </c>
      <c r="T22" s="44">
        <f t="shared" si="12"/>
        <v>100516</v>
      </c>
      <c r="U22" s="38">
        <v>358118</v>
      </c>
      <c r="V22" s="38">
        <v>1349</v>
      </c>
      <c r="W22" s="36">
        <v>2862</v>
      </c>
      <c r="X22" s="44">
        <f t="shared" si="1"/>
        <v>459983</v>
      </c>
    </row>
    <row r="23" spans="1:24" s="22" customFormat="1" ht="7.5" customHeight="1" x14ac:dyDescent="0.15">
      <c r="A23" s="13"/>
      <c r="B23" s="87"/>
      <c r="C23" s="106"/>
      <c r="D23" s="95" t="s">
        <v>51</v>
      </c>
      <c r="E23" s="94"/>
      <c r="F23" s="31">
        <v>50822</v>
      </c>
      <c r="G23" s="32">
        <v>0</v>
      </c>
      <c r="H23" s="33">
        <f t="shared" si="2"/>
        <v>50822</v>
      </c>
      <c r="I23" s="34">
        <v>119127</v>
      </c>
      <c r="J23" s="34">
        <v>855</v>
      </c>
      <c r="K23" s="31">
        <v>804</v>
      </c>
      <c r="L23" s="33">
        <f t="shared" si="3"/>
        <v>170804</v>
      </c>
      <c r="M23" s="17"/>
      <c r="N23" s="87"/>
      <c r="O23" s="105"/>
      <c r="P23" s="96" t="s">
        <v>52</v>
      </c>
      <c r="Q23" s="76" t="s">
        <v>52</v>
      </c>
      <c r="R23" s="36">
        <v>17190</v>
      </c>
      <c r="S23" s="37">
        <v>1</v>
      </c>
      <c r="T23" s="44">
        <f t="shared" si="12"/>
        <v>17191</v>
      </c>
      <c r="U23" s="38">
        <v>59451</v>
      </c>
      <c r="V23" s="38">
        <v>338</v>
      </c>
      <c r="W23" s="36">
        <v>677</v>
      </c>
      <c r="X23" s="44">
        <f t="shared" si="1"/>
        <v>76980</v>
      </c>
    </row>
    <row r="24" spans="1:24" s="22" customFormat="1" ht="7.5" customHeight="1" x14ac:dyDescent="0.15">
      <c r="A24" s="13"/>
      <c r="B24" s="87"/>
      <c r="C24" s="79" t="s">
        <v>53</v>
      </c>
      <c r="D24" s="116" t="s">
        <v>54</v>
      </c>
      <c r="E24" s="117"/>
      <c r="F24" s="31">
        <v>77594</v>
      </c>
      <c r="G24" s="32">
        <v>8</v>
      </c>
      <c r="H24" s="33">
        <f t="shared" si="2"/>
        <v>77602</v>
      </c>
      <c r="I24" s="34">
        <v>148619</v>
      </c>
      <c r="J24" s="34">
        <v>1019</v>
      </c>
      <c r="K24" s="31">
        <v>1188</v>
      </c>
      <c r="L24" s="33">
        <f t="shared" si="3"/>
        <v>227240</v>
      </c>
      <c r="M24" s="17"/>
      <c r="N24" s="87"/>
      <c r="O24" s="105"/>
      <c r="P24" s="97"/>
      <c r="Q24" s="76" t="s">
        <v>55</v>
      </c>
      <c r="R24" s="36">
        <v>36777</v>
      </c>
      <c r="S24" s="37">
        <v>3</v>
      </c>
      <c r="T24" s="44">
        <f t="shared" si="12"/>
        <v>36780</v>
      </c>
      <c r="U24" s="38">
        <v>91169</v>
      </c>
      <c r="V24" s="38">
        <v>579</v>
      </c>
      <c r="W24" s="36">
        <v>747</v>
      </c>
      <c r="X24" s="44">
        <f t="shared" si="1"/>
        <v>128528</v>
      </c>
    </row>
    <row r="25" spans="1:24" s="22" customFormat="1" ht="7.5" customHeight="1" x14ac:dyDescent="0.15">
      <c r="A25" s="13"/>
      <c r="B25" s="87"/>
      <c r="C25" s="79"/>
      <c r="D25" s="95" t="s">
        <v>56</v>
      </c>
      <c r="E25" s="94"/>
      <c r="F25" s="31">
        <v>30376</v>
      </c>
      <c r="G25" s="32">
        <v>1</v>
      </c>
      <c r="H25" s="33">
        <f t="shared" si="2"/>
        <v>30377</v>
      </c>
      <c r="I25" s="34">
        <v>96572</v>
      </c>
      <c r="J25" s="34">
        <v>594</v>
      </c>
      <c r="K25" s="31">
        <v>981</v>
      </c>
      <c r="L25" s="33">
        <f t="shared" si="3"/>
        <v>127543</v>
      </c>
      <c r="M25" s="17"/>
      <c r="N25" s="87"/>
      <c r="O25" s="105"/>
      <c r="P25" s="97"/>
      <c r="Q25" s="76" t="s">
        <v>57</v>
      </c>
      <c r="R25" s="36">
        <v>41787</v>
      </c>
      <c r="S25" s="32">
        <v>9</v>
      </c>
      <c r="T25" s="33">
        <f t="shared" si="12"/>
        <v>41796</v>
      </c>
      <c r="U25" s="34">
        <v>140678</v>
      </c>
      <c r="V25" s="34">
        <v>732</v>
      </c>
      <c r="W25" s="31">
        <v>1070</v>
      </c>
      <c r="X25" s="33">
        <f t="shared" si="1"/>
        <v>183206</v>
      </c>
    </row>
    <row r="26" spans="1:24" s="22" customFormat="1" ht="7.5" customHeight="1" x14ac:dyDescent="0.15">
      <c r="A26" s="13"/>
      <c r="B26" s="87"/>
      <c r="C26" s="79"/>
      <c r="D26" s="95" t="s">
        <v>58</v>
      </c>
      <c r="E26" s="94"/>
      <c r="F26" s="31">
        <v>35180</v>
      </c>
      <c r="G26" s="32">
        <v>1</v>
      </c>
      <c r="H26" s="33">
        <f t="shared" si="2"/>
        <v>35181</v>
      </c>
      <c r="I26" s="34">
        <v>72413</v>
      </c>
      <c r="J26" s="34">
        <v>372</v>
      </c>
      <c r="K26" s="31">
        <v>489</v>
      </c>
      <c r="L26" s="33">
        <f t="shared" si="3"/>
        <v>107966</v>
      </c>
      <c r="M26" s="17"/>
      <c r="N26" s="87"/>
      <c r="O26" s="106"/>
      <c r="P26" s="98"/>
      <c r="Q26" s="76" t="s">
        <v>10</v>
      </c>
      <c r="R26" s="31">
        <f>SUM(R23:R25)</f>
        <v>95754</v>
      </c>
      <c r="S26" s="32">
        <f>SUM(S23:S25)</f>
        <v>13</v>
      </c>
      <c r="T26" s="44">
        <f t="shared" si="12"/>
        <v>95767</v>
      </c>
      <c r="U26" s="34">
        <f t="shared" ref="U26:W26" si="17">SUM(U23:U25)</f>
        <v>291298</v>
      </c>
      <c r="V26" s="34">
        <f t="shared" si="17"/>
        <v>1649</v>
      </c>
      <c r="W26" s="31">
        <f t="shared" si="17"/>
        <v>2494</v>
      </c>
      <c r="X26" s="44">
        <f t="shared" si="1"/>
        <v>388714</v>
      </c>
    </row>
    <row r="27" spans="1:24" s="22" customFormat="1" ht="7.5" customHeight="1" x14ac:dyDescent="0.15">
      <c r="A27" s="13"/>
      <c r="B27" s="87"/>
      <c r="C27" s="79"/>
      <c r="D27" s="119" t="s">
        <v>10</v>
      </c>
      <c r="E27" s="120"/>
      <c r="F27" s="45">
        <f>SUM(F24:F26)</f>
        <v>143150</v>
      </c>
      <c r="G27" s="32">
        <f>SUM(G24:G26)</f>
        <v>10</v>
      </c>
      <c r="H27" s="33">
        <f t="shared" si="2"/>
        <v>143160</v>
      </c>
      <c r="I27" s="34">
        <f>SUM(I24:I26)</f>
        <v>317604</v>
      </c>
      <c r="J27" s="34">
        <f>SUM(J24:J26)</f>
        <v>1985</v>
      </c>
      <c r="K27" s="31">
        <f>SUM(K24:K26)</f>
        <v>2658</v>
      </c>
      <c r="L27" s="33">
        <f>SUM(H27:J27)</f>
        <v>462749</v>
      </c>
      <c r="M27" s="17"/>
      <c r="N27" s="87"/>
      <c r="O27" s="104" t="s">
        <v>59</v>
      </c>
      <c r="P27" s="95" t="s">
        <v>60</v>
      </c>
      <c r="Q27" s="94"/>
      <c r="R27" s="31">
        <v>126389</v>
      </c>
      <c r="S27" s="32">
        <v>30</v>
      </c>
      <c r="T27" s="33">
        <f t="shared" si="12"/>
        <v>126419</v>
      </c>
      <c r="U27" s="34">
        <v>488832</v>
      </c>
      <c r="V27" s="34">
        <v>3626</v>
      </c>
      <c r="W27" s="31">
        <v>8969</v>
      </c>
      <c r="X27" s="44">
        <f t="shared" si="1"/>
        <v>618877</v>
      </c>
    </row>
    <row r="28" spans="1:24" s="22" customFormat="1" ht="7.5" customHeight="1" x14ac:dyDescent="0.15">
      <c r="A28" s="13"/>
      <c r="B28" s="87"/>
      <c r="C28" s="104" t="s">
        <v>61</v>
      </c>
      <c r="D28" s="95" t="s">
        <v>62</v>
      </c>
      <c r="E28" s="94"/>
      <c r="F28" s="31">
        <v>124086</v>
      </c>
      <c r="G28" s="32">
        <v>10</v>
      </c>
      <c r="H28" s="33">
        <f t="shared" si="2"/>
        <v>124096</v>
      </c>
      <c r="I28" s="34">
        <v>322945</v>
      </c>
      <c r="J28" s="34">
        <v>2664</v>
      </c>
      <c r="K28" s="31">
        <v>2589</v>
      </c>
      <c r="L28" s="33">
        <f t="shared" si="3"/>
        <v>449705</v>
      </c>
      <c r="M28" s="17"/>
      <c r="N28" s="87"/>
      <c r="O28" s="105"/>
      <c r="P28" s="95" t="s">
        <v>63</v>
      </c>
      <c r="Q28" s="94"/>
      <c r="R28" s="31">
        <v>64837</v>
      </c>
      <c r="S28" s="32">
        <v>10</v>
      </c>
      <c r="T28" s="33">
        <f t="shared" si="12"/>
        <v>64847</v>
      </c>
      <c r="U28" s="34">
        <v>182115</v>
      </c>
      <c r="V28" s="34">
        <v>761</v>
      </c>
      <c r="W28" s="31">
        <v>1488</v>
      </c>
      <c r="X28" s="44">
        <f t="shared" si="1"/>
        <v>247723</v>
      </c>
    </row>
    <row r="29" spans="1:24" s="22" customFormat="1" ht="7.5" customHeight="1" x14ac:dyDescent="0.15">
      <c r="A29" s="13"/>
      <c r="B29" s="87"/>
      <c r="C29" s="105"/>
      <c r="D29" s="95" t="s">
        <v>64</v>
      </c>
      <c r="E29" s="94"/>
      <c r="F29" s="31">
        <v>33197</v>
      </c>
      <c r="G29" s="32">
        <v>3</v>
      </c>
      <c r="H29" s="33">
        <f t="shared" si="2"/>
        <v>33200</v>
      </c>
      <c r="I29" s="34">
        <v>150756</v>
      </c>
      <c r="J29" s="34">
        <v>961</v>
      </c>
      <c r="K29" s="31">
        <v>2970</v>
      </c>
      <c r="L29" s="33">
        <f t="shared" si="3"/>
        <v>184917</v>
      </c>
      <c r="M29" s="17"/>
      <c r="N29" s="87"/>
      <c r="O29" s="105"/>
      <c r="P29" s="96" t="s">
        <v>65</v>
      </c>
      <c r="Q29" s="76" t="s">
        <v>65</v>
      </c>
      <c r="R29" s="31">
        <v>45444</v>
      </c>
      <c r="S29" s="32">
        <v>11</v>
      </c>
      <c r="T29" s="33">
        <f t="shared" si="12"/>
        <v>45455</v>
      </c>
      <c r="U29" s="34">
        <v>161439</v>
      </c>
      <c r="V29" s="34">
        <v>873</v>
      </c>
      <c r="W29" s="31">
        <v>1745</v>
      </c>
      <c r="X29" s="44">
        <f t="shared" si="1"/>
        <v>207767</v>
      </c>
    </row>
    <row r="30" spans="1:24" s="22" customFormat="1" ht="7.5" customHeight="1" x14ac:dyDescent="0.15">
      <c r="A30" s="13"/>
      <c r="B30" s="87"/>
      <c r="C30" s="106"/>
      <c r="D30" s="95" t="s">
        <v>10</v>
      </c>
      <c r="E30" s="94"/>
      <c r="F30" s="45">
        <f>SUM(F28:F29)</f>
        <v>157283</v>
      </c>
      <c r="G30" s="32">
        <f>SUM(G28:G29)</f>
        <v>13</v>
      </c>
      <c r="H30" s="33">
        <f t="shared" si="2"/>
        <v>157296</v>
      </c>
      <c r="I30" s="31">
        <f>SUM(I28:I29)</f>
        <v>473701</v>
      </c>
      <c r="J30" s="31">
        <f>SUM(J28:J29)</f>
        <v>3625</v>
      </c>
      <c r="K30" s="31">
        <f>SUM(K28:K29)</f>
        <v>5559</v>
      </c>
      <c r="L30" s="33">
        <f t="shared" si="3"/>
        <v>634622</v>
      </c>
      <c r="M30" s="17"/>
      <c r="N30" s="87"/>
      <c r="O30" s="105"/>
      <c r="P30" s="97"/>
      <c r="Q30" s="76" t="s">
        <v>66</v>
      </c>
      <c r="R30" s="31">
        <v>22740</v>
      </c>
      <c r="S30" s="32">
        <v>6</v>
      </c>
      <c r="T30" s="33">
        <f t="shared" si="12"/>
        <v>22746</v>
      </c>
      <c r="U30" s="34">
        <v>89095</v>
      </c>
      <c r="V30" s="34">
        <v>360</v>
      </c>
      <c r="W30" s="31">
        <v>1039</v>
      </c>
      <c r="X30" s="44">
        <f t="shared" si="1"/>
        <v>112201</v>
      </c>
    </row>
    <row r="31" spans="1:24" s="22" customFormat="1" ht="7.5" customHeight="1" x14ac:dyDescent="0.15">
      <c r="A31" s="13"/>
      <c r="B31" s="87"/>
      <c r="C31" s="92" t="s">
        <v>67</v>
      </c>
      <c r="D31" s="93"/>
      <c r="E31" s="94"/>
      <c r="F31" s="31">
        <v>120554</v>
      </c>
      <c r="G31" s="32">
        <v>6</v>
      </c>
      <c r="H31" s="33">
        <f t="shared" si="2"/>
        <v>120560</v>
      </c>
      <c r="I31" s="34">
        <v>250491</v>
      </c>
      <c r="J31" s="34">
        <v>1936</v>
      </c>
      <c r="K31" s="31">
        <v>2014</v>
      </c>
      <c r="L31" s="33">
        <f t="shared" si="3"/>
        <v>372987</v>
      </c>
      <c r="M31" s="17"/>
      <c r="N31" s="87"/>
      <c r="O31" s="105"/>
      <c r="P31" s="97"/>
      <c r="Q31" s="76" t="s">
        <v>68</v>
      </c>
      <c r="R31" s="45">
        <v>24840</v>
      </c>
      <c r="S31" s="32">
        <v>11</v>
      </c>
      <c r="T31" s="33">
        <f t="shared" si="12"/>
        <v>24851</v>
      </c>
      <c r="U31" s="31">
        <v>81213</v>
      </c>
      <c r="V31" s="31">
        <v>443</v>
      </c>
      <c r="W31" s="31">
        <v>855</v>
      </c>
      <c r="X31" s="33">
        <f t="shared" si="1"/>
        <v>106507</v>
      </c>
    </row>
    <row r="32" spans="1:24" s="22" customFormat="1" ht="7.5" customHeight="1" x14ac:dyDescent="0.15">
      <c r="A32" s="13"/>
      <c r="B32" s="87"/>
      <c r="C32" s="104" t="s">
        <v>69</v>
      </c>
      <c r="D32" s="95" t="s">
        <v>70</v>
      </c>
      <c r="E32" s="94"/>
      <c r="F32" s="31">
        <v>91367</v>
      </c>
      <c r="G32" s="32">
        <v>7</v>
      </c>
      <c r="H32" s="33">
        <f t="shared" si="2"/>
        <v>91374</v>
      </c>
      <c r="I32" s="34">
        <v>211743</v>
      </c>
      <c r="J32" s="34">
        <v>1595</v>
      </c>
      <c r="K32" s="31">
        <v>1708</v>
      </c>
      <c r="L32" s="33">
        <f t="shared" si="3"/>
        <v>304712</v>
      </c>
      <c r="M32" s="17"/>
      <c r="N32" s="87"/>
      <c r="O32" s="105"/>
      <c r="P32" s="98"/>
      <c r="Q32" s="76" t="s">
        <v>10</v>
      </c>
      <c r="R32" s="31">
        <f>SUM(R29:R31)</f>
        <v>93024</v>
      </c>
      <c r="S32" s="32">
        <f>SUM(S29:S31)</f>
        <v>28</v>
      </c>
      <c r="T32" s="33">
        <f t="shared" si="12"/>
        <v>93052</v>
      </c>
      <c r="U32" s="34">
        <f t="shared" ref="U32:W32" si="18">SUM(U29:U31)</f>
        <v>331747</v>
      </c>
      <c r="V32" s="34">
        <f t="shared" si="18"/>
        <v>1676</v>
      </c>
      <c r="W32" s="31">
        <f t="shared" si="18"/>
        <v>3639</v>
      </c>
      <c r="X32" s="44">
        <f t="shared" si="1"/>
        <v>426475</v>
      </c>
    </row>
    <row r="33" spans="1:24" s="22" customFormat="1" ht="7.5" customHeight="1" x14ac:dyDescent="0.15">
      <c r="A33" s="46"/>
      <c r="B33" s="87"/>
      <c r="C33" s="106"/>
      <c r="D33" s="95" t="s">
        <v>71</v>
      </c>
      <c r="E33" s="94"/>
      <c r="F33" s="31">
        <v>32515</v>
      </c>
      <c r="G33" s="32">
        <v>2</v>
      </c>
      <c r="H33" s="33">
        <f t="shared" si="2"/>
        <v>32517</v>
      </c>
      <c r="I33" s="34">
        <v>76415</v>
      </c>
      <c r="J33" s="34">
        <v>722</v>
      </c>
      <c r="K33" s="31">
        <v>414</v>
      </c>
      <c r="L33" s="33">
        <f t="shared" si="3"/>
        <v>109654</v>
      </c>
      <c r="M33" s="17"/>
      <c r="N33" s="87"/>
      <c r="O33" s="105"/>
      <c r="P33" s="96" t="s">
        <v>72</v>
      </c>
      <c r="Q33" s="76" t="s">
        <v>73</v>
      </c>
      <c r="R33" s="31">
        <v>41206</v>
      </c>
      <c r="S33" s="32">
        <v>11</v>
      </c>
      <c r="T33" s="33">
        <f t="shared" si="12"/>
        <v>41217</v>
      </c>
      <c r="U33" s="34">
        <v>183828</v>
      </c>
      <c r="V33" s="34">
        <v>1062</v>
      </c>
      <c r="W33" s="31">
        <v>2447</v>
      </c>
      <c r="X33" s="44">
        <f t="shared" si="1"/>
        <v>226107</v>
      </c>
    </row>
    <row r="34" spans="1:24" s="22" customFormat="1" ht="7.5" customHeight="1" x14ac:dyDescent="0.15">
      <c r="A34" s="47"/>
      <c r="B34" s="87"/>
      <c r="C34" s="104" t="s">
        <v>74</v>
      </c>
      <c r="D34" s="96" t="s">
        <v>75</v>
      </c>
      <c r="E34" s="76" t="s">
        <v>75</v>
      </c>
      <c r="F34" s="31">
        <v>82578</v>
      </c>
      <c r="G34" s="32">
        <v>4</v>
      </c>
      <c r="H34" s="33">
        <f t="shared" si="2"/>
        <v>82582</v>
      </c>
      <c r="I34" s="34">
        <v>191970</v>
      </c>
      <c r="J34" s="34">
        <v>1319</v>
      </c>
      <c r="K34" s="31">
        <v>1366</v>
      </c>
      <c r="L34" s="33">
        <f t="shared" si="3"/>
        <v>275871</v>
      </c>
      <c r="M34" s="17"/>
      <c r="N34" s="87"/>
      <c r="O34" s="105"/>
      <c r="P34" s="97"/>
      <c r="Q34" s="76" t="s">
        <v>76</v>
      </c>
      <c r="R34" s="31">
        <v>13757</v>
      </c>
      <c r="S34" s="32">
        <v>7</v>
      </c>
      <c r="T34" s="33">
        <f t="shared" si="12"/>
        <v>13764</v>
      </c>
      <c r="U34" s="34">
        <v>78716</v>
      </c>
      <c r="V34" s="34">
        <v>525</v>
      </c>
      <c r="W34" s="31">
        <v>1014</v>
      </c>
      <c r="X34" s="44">
        <f t="shared" si="1"/>
        <v>93005</v>
      </c>
    </row>
    <row r="35" spans="1:24" s="22" customFormat="1" ht="7.5" customHeight="1" x14ac:dyDescent="0.15">
      <c r="A35" s="47"/>
      <c r="B35" s="87"/>
      <c r="C35" s="105"/>
      <c r="D35" s="97"/>
      <c r="E35" s="76" t="s">
        <v>77</v>
      </c>
      <c r="F35" s="31">
        <v>34490</v>
      </c>
      <c r="G35" s="32">
        <v>2</v>
      </c>
      <c r="H35" s="33">
        <f t="shared" si="2"/>
        <v>34492</v>
      </c>
      <c r="I35" s="34">
        <v>61959</v>
      </c>
      <c r="J35" s="34">
        <v>783</v>
      </c>
      <c r="K35" s="31">
        <v>581</v>
      </c>
      <c r="L35" s="33">
        <f t="shared" si="3"/>
        <v>97234</v>
      </c>
      <c r="M35" s="17"/>
      <c r="N35" s="87"/>
      <c r="O35" s="105"/>
      <c r="P35" s="97"/>
      <c r="Q35" s="76" t="s">
        <v>78</v>
      </c>
      <c r="R35" s="31">
        <v>10446</v>
      </c>
      <c r="S35" s="32">
        <v>3</v>
      </c>
      <c r="T35" s="33">
        <f t="shared" si="12"/>
        <v>10449</v>
      </c>
      <c r="U35" s="34">
        <v>53978</v>
      </c>
      <c r="V35" s="34">
        <v>263</v>
      </c>
      <c r="W35" s="31">
        <v>610</v>
      </c>
      <c r="X35" s="33">
        <f t="shared" si="1"/>
        <v>64690</v>
      </c>
    </row>
    <row r="36" spans="1:24" s="22" customFormat="1" ht="7.5" customHeight="1" x14ac:dyDescent="0.15">
      <c r="A36" s="47"/>
      <c r="B36" s="87"/>
      <c r="C36" s="105"/>
      <c r="D36" s="97"/>
      <c r="E36" s="76" t="s">
        <v>79</v>
      </c>
      <c r="F36" s="31">
        <v>22331</v>
      </c>
      <c r="G36" s="32">
        <v>0</v>
      </c>
      <c r="H36" s="33">
        <f t="shared" si="2"/>
        <v>22331</v>
      </c>
      <c r="I36" s="34">
        <v>73035</v>
      </c>
      <c r="J36" s="34">
        <v>503</v>
      </c>
      <c r="K36" s="31">
        <v>800</v>
      </c>
      <c r="L36" s="33">
        <f t="shared" si="3"/>
        <v>95869</v>
      </c>
      <c r="M36" s="17"/>
      <c r="N36" s="87"/>
      <c r="O36" s="106"/>
      <c r="P36" s="98"/>
      <c r="Q36" s="76" t="s">
        <v>10</v>
      </c>
      <c r="R36" s="31">
        <f>SUM(R33:R35)</f>
        <v>65409</v>
      </c>
      <c r="S36" s="32">
        <f>SUM(S33:S35)</f>
        <v>21</v>
      </c>
      <c r="T36" s="33">
        <f t="shared" si="12"/>
        <v>65430</v>
      </c>
      <c r="U36" s="34">
        <f t="shared" ref="U36:W36" si="19">SUM(U33:U35)</f>
        <v>316522</v>
      </c>
      <c r="V36" s="34">
        <f t="shared" si="19"/>
        <v>1850</v>
      </c>
      <c r="W36" s="31">
        <f t="shared" si="19"/>
        <v>4071</v>
      </c>
      <c r="X36" s="44">
        <f t="shared" si="1"/>
        <v>383802</v>
      </c>
    </row>
    <row r="37" spans="1:24" s="22" customFormat="1" ht="7.5" customHeight="1" x14ac:dyDescent="0.15">
      <c r="A37" s="47"/>
      <c r="B37" s="87"/>
      <c r="C37" s="105"/>
      <c r="D37" s="97"/>
      <c r="E37" s="76" t="s">
        <v>80</v>
      </c>
      <c r="F37" s="45">
        <v>11941</v>
      </c>
      <c r="G37" s="32">
        <v>0</v>
      </c>
      <c r="H37" s="33">
        <f t="shared" si="2"/>
        <v>11941</v>
      </c>
      <c r="I37" s="45">
        <v>27073</v>
      </c>
      <c r="J37" s="45">
        <v>216</v>
      </c>
      <c r="K37" s="31">
        <v>221</v>
      </c>
      <c r="L37" s="33">
        <f t="shared" si="3"/>
        <v>39230</v>
      </c>
      <c r="M37" s="17"/>
      <c r="N37" s="87"/>
      <c r="O37" s="104" t="s">
        <v>81</v>
      </c>
      <c r="P37" s="95" t="s">
        <v>82</v>
      </c>
      <c r="Q37" s="94"/>
      <c r="R37" s="31">
        <v>100890</v>
      </c>
      <c r="S37" s="32">
        <v>10</v>
      </c>
      <c r="T37" s="33">
        <f t="shared" ref="T37:T39" si="20">SUM(R37:S37)</f>
        <v>100900</v>
      </c>
      <c r="U37" s="34">
        <v>265544</v>
      </c>
      <c r="V37" s="34">
        <v>2069</v>
      </c>
      <c r="W37" s="31">
        <v>2108</v>
      </c>
      <c r="X37" s="44">
        <f t="shared" si="1"/>
        <v>368513</v>
      </c>
    </row>
    <row r="38" spans="1:24" s="22" customFormat="1" ht="7.5" customHeight="1" x14ac:dyDescent="0.15">
      <c r="A38" s="47"/>
      <c r="B38" s="87"/>
      <c r="C38" s="105"/>
      <c r="D38" s="98"/>
      <c r="E38" s="76" t="s">
        <v>10</v>
      </c>
      <c r="F38" s="45">
        <f>SUM(F34:F37)</f>
        <v>151340</v>
      </c>
      <c r="G38" s="32">
        <f>SUM(G34:G37)</f>
        <v>6</v>
      </c>
      <c r="H38" s="33">
        <f t="shared" si="2"/>
        <v>151346</v>
      </c>
      <c r="I38" s="31">
        <f>SUM(I34:I37)</f>
        <v>354037</v>
      </c>
      <c r="J38" s="31">
        <f>SUM(J34:J37)</f>
        <v>2821</v>
      </c>
      <c r="K38" s="31">
        <f>SUM(K34:K37)</f>
        <v>2968</v>
      </c>
      <c r="L38" s="33">
        <f t="shared" si="3"/>
        <v>508204</v>
      </c>
      <c r="M38" s="17"/>
      <c r="N38" s="87"/>
      <c r="O38" s="105"/>
      <c r="P38" s="95" t="s">
        <v>83</v>
      </c>
      <c r="Q38" s="94"/>
      <c r="R38" s="31">
        <v>22845</v>
      </c>
      <c r="S38" s="32">
        <v>4</v>
      </c>
      <c r="T38" s="33">
        <f t="shared" si="20"/>
        <v>22849</v>
      </c>
      <c r="U38" s="34">
        <v>69842</v>
      </c>
      <c r="V38" s="34">
        <v>377</v>
      </c>
      <c r="W38" s="31">
        <v>572</v>
      </c>
      <c r="X38" s="44">
        <f t="shared" si="1"/>
        <v>93068</v>
      </c>
    </row>
    <row r="39" spans="1:24" s="22" customFormat="1" ht="7.5" customHeight="1" x14ac:dyDescent="0.15">
      <c r="A39" s="47"/>
      <c r="B39" s="87"/>
      <c r="C39" s="106"/>
      <c r="D39" s="95" t="s">
        <v>207</v>
      </c>
      <c r="E39" s="94"/>
      <c r="F39" s="31">
        <v>45790</v>
      </c>
      <c r="G39" s="32">
        <v>1</v>
      </c>
      <c r="H39" s="33">
        <f t="shared" si="2"/>
        <v>45791</v>
      </c>
      <c r="I39" s="34">
        <v>110656</v>
      </c>
      <c r="J39" s="34">
        <v>669</v>
      </c>
      <c r="K39" s="31">
        <v>821</v>
      </c>
      <c r="L39" s="33">
        <f t="shared" si="3"/>
        <v>157116</v>
      </c>
      <c r="M39" s="17"/>
      <c r="N39" s="87"/>
      <c r="O39" s="105"/>
      <c r="P39" s="95" t="s">
        <v>85</v>
      </c>
      <c r="Q39" s="94"/>
      <c r="R39" s="31">
        <v>28764</v>
      </c>
      <c r="S39" s="32">
        <v>2</v>
      </c>
      <c r="T39" s="33">
        <f t="shared" si="20"/>
        <v>28766</v>
      </c>
      <c r="U39" s="34">
        <v>71447</v>
      </c>
      <c r="V39" s="34">
        <v>609</v>
      </c>
      <c r="W39" s="31">
        <v>409</v>
      </c>
      <c r="X39" s="44">
        <f t="shared" si="1"/>
        <v>100822</v>
      </c>
    </row>
    <row r="40" spans="1:24" s="22" customFormat="1" ht="7.5" customHeight="1" x14ac:dyDescent="0.15">
      <c r="A40" s="47"/>
      <c r="B40" s="88"/>
      <c r="C40" s="83" t="s">
        <v>37</v>
      </c>
      <c r="D40" s="84"/>
      <c r="E40" s="85"/>
      <c r="F40" s="48">
        <f>SUM(F22:F23,F27,F30:F33,F38:F39)</f>
        <v>875222</v>
      </c>
      <c r="G40" s="42">
        <f>SUM(G22:G23,G27,G30:G33,G38:G39)</f>
        <v>48</v>
      </c>
      <c r="H40" s="41">
        <f t="shared" si="2"/>
        <v>875270</v>
      </c>
      <c r="I40" s="39">
        <f t="shared" ref="I40:K40" si="21">SUM(I22:I23,I27,I30:I33,I38:I39)</f>
        <v>2119833</v>
      </c>
      <c r="J40" s="39">
        <f t="shared" si="21"/>
        <v>15758</v>
      </c>
      <c r="K40" s="39">
        <f t="shared" si="21"/>
        <v>18476</v>
      </c>
      <c r="L40" s="49">
        <f t="shared" si="3"/>
        <v>3010861</v>
      </c>
      <c r="M40" s="17"/>
      <c r="N40" s="87"/>
      <c r="O40" s="105"/>
      <c r="P40" s="95" t="s">
        <v>86</v>
      </c>
      <c r="Q40" s="94"/>
      <c r="R40" s="36">
        <v>22439</v>
      </c>
      <c r="S40" s="37">
        <v>15</v>
      </c>
      <c r="T40" s="33">
        <f t="shared" si="12"/>
        <v>22454</v>
      </c>
      <c r="U40" s="38">
        <v>73028</v>
      </c>
      <c r="V40" s="38">
        <v>582</v>
      </c>
      <c r="W40" s="36">
        <v>813</v>
      </c>
      <c r="X40" s="44">
        <f t="shared" si="1"/>
        <v>96064</v>
      </c>
    </row>
    <row r="41" spans="1:24" s="22" customFormat="1" ht="7.5" customHeight="1" x14ac:dyDescent="0.15">
      <c r="A41" s="47"/>
      <c r="B41" s="121" t="s">
        <v>87</v>
      </c>
      <c r="C41" s="108" t="s">
        <v>88</v>
      </c>
      <c r="D41" s="109" t="s">
        <v>89</v>
      </c>
      <c r="E41" s="91"/>
      <c r="F41" s="31">
        <v>132736</v>
      </c>
      <c r="G41" s="32">
        <v>10</v>
      </c>
      <c r="H41" s="33">
        <f t="shared" si="2"/>
        <v>132746</v>
      </c>
      <c r="I41" s="34">
        <v>329415</v>
      </c>
      <c r="J41" s="34">
        <v>1778</v>
      </c>
      <c r="K41" s="31">
        <v>2488</v>
      </c>
      <c r="L41" s="33">
        <f t="shared" si="3"/>
        <v>463939</v>
      </c>
      <c r="M41" s="17"/>
      <c r="N41" s="87"/>
      <c r="O41" s="106"/>
      <c r="P41" s="95" t="s">
        <v>10</v>
      </c>
      <c r="Q41" s="94"/>
      <c r="R41" s="31">
        <f>SUM(R37:R40)</f>
        <v>174938</v>
      </c>
      <c r="S41" s="32">
        <f>SUM(S37:S40)</f>
        <v>31</v>
      </c>
      <c r="T41" s="33">
        <f t="shared" si="12"/>
        <v>174969</v>
      </c>
      <c r="U41" s="34">
        <f t="shared" ref="U41:W41" si="22">SUM(U37:U40)</f>
        <v>479861</v>
      </c>
      <c r="V41" s="34">
        <f t="shared" si="22"/>
        <v>3637</v>
      </c>
      <c r="W41" s="31">
        <f t="shared" si="22"/>
        <v>3902</v>
      </c>
      <c r="X41" s="33">
        <f t="shared" si="1"/>
        <v>658467</v>
      </c>
    </row>
    <row r="42" spans="1:24" s="22" customFormat="1" ht="7.5" customHeight="1" x14ac:dyDescent="0.15">
      <c r="A42" s="47"/>
      <c r="B42" s="122"/>
      <c r="C42" s="105"/>
      <c r="D42" s="96" t="s">
        <v>90</v>
      </c>
      <c r="E42" s="76" t="s">
        <v>91</v>
      </c>
      <c r="F42" s="31">
        <v>52486</v>
      </c>
      <c r="G42" s="32">
        <v>5</v>
      </c>
      <c r="H42" s="33">
        <f t="shared" si="2"/>
        <v>52491</v>
      </c>
      <c r="I42" s="34">
        <v>148014</v>
      </c>
      <c r="J42" s="34">
        <v>791</v>
      </c>
      <c r="K42" s="31">
        <v>1471</v>
      </c>
      <c r="L42" s="33">
        <f t="shared" si="3"/>
        <v>201296</v>
      </c>
      <c r="M42" s="17"/>
      <c r="N42" s="88"/>
      <c r="O42" s="83" t="s">
        <v>37</v>
      </c>
      <c r="P42" s="84"/>
      <c r="Q42" s="85"/>
      <c r="R42" s="39">
        <f>SUM(R17,R20:R22,R26:R28,R32,R36,R41)</f>
        <v>1043625</v>
      </c>
      <c r="S42" s="40">
        <f>SUM(S17,S20:S22,S26:S28,S32,S36,S41)</f>
        <v>203</v>
      </c>
      <c r="T42" s="41">
        <f t="shared" si="12"/>
        <v>1043828</v>
      </c>
      <c r="U42" s="39">
        <f t="shared" ref="U42:W42" si="23">SUM(U17,U20:U22,U26:U28,U32,U36,U41)</f>
        <v>3427808</v>
      </c>
      <c r="V42" s="39">
        <f t="shared" si="23"/>
        <v>19872</v>
      </c>
      <c r="W42" s="39">
        <f t="shared" si="23"/>
        <v>34836</v>
      </c>
      <c r="X42" s="41">
        <f t="shared" si="1"/>
        <v>4491508</v>
      </c>
    </row>
    <row r="43" spans="1:24" s="22" customFormat="1" ht="7.5" customHeight="1" x14ac:dyDescent="0.15">
      <c r="A43" s="47"/>
      <c r="B43" s="122"/>
      <c r="C43" s="105"/>
      <c r="D43" s="97"/>
      <c r="E43" s="76" t="s">
        <v>208</v>
      </c>
      <c r="F43" s="31">
        <v>82709</v>
      </c>
      <c r="G43" s="32">
        <v>7</v>
      </c>
      <c r="H43" s="33">
        <f t="shared" si="2"/>
        <v>82716</v>
      </c>
      <c r="I43" s="34">
        <v>207565</v>
      </c>
      <c r="J43" s="34">
        <v>921</v>
      </c>
      <c r="K43" s="31">
        <v>1859</v>
      </c>
      <c r="L43" s="33">
        <f t="shared" si="3"/>
        <v>291202</v>
      </c>
      <c r="M43" s="17"/>
      <c r="N43" s="86" t="s">
        <v>93</v>
      </c>
      <c r="O43" s="89" t="s">
        <v>94</v>
      </c>
      <c r="P43" s="90"/>
      <c r="Q43" s="91"/>
      <c r="R43" s="31">
        <v>113810</v>
      </c>
      <c r="S43" s="32">
        <v>16</v>
      </c>
      <c r="T43" s="33">
        <f t="shared" si="12"/>
        <v>113826</v>
      </c>
      <c r="U43" s="34">
        <v>352488</v>
      </c>
      <c r="V43" s="34">
        <v>2350</v>
      </c>
      <c r="W43" s="31">
        <v>3113</v>
      </c>
      <c r="X43" s="33">
        <f t="shared" si="1"/>
        <v>468664</v>
      </c>
    </row>
    <row r="44" spans="1:24" s="22" customFormat="1" ht="7.5" customHeight="1" x14ac:dyDescent="0.15">
      <c r="A44" s="47"/>
      <c r="B44" s="122"/>
      <c r="C44" s="106"/>
      <c r="D44" s="98"/>
      <c r="E44" s="76" t="s">
        <v>10</v>
      </c>
      <c r="F44" s="45">
        <f>SUM(F42:F43)</f>
        <v>135195</v>
      </c>
      <c r="G44" s="32">
        <f>SUM(G42:G43)</f>
        <v>12</v>
      </c>
      <c r="H44" s="33">
        <f t="shared" si="2"/>
        <v>135207</v>
      </c>
      <c r="I44" s="31">
        <f>SUM(I42:I43)</f>
        <v>355579</v>
      </c>
      <c r="J44" s="31">
        <f>SUM(J42:J43)</f>
        <v>1712</v>
      </c>
      <c r="K44" s="31">
        <f>SUM(K42:K43)</f>
        <v>3330</v>
      </c>
      <c r="L44" s="33">
        <f t="shared" si="3"/>
        <v>492498</v>
      </c>
      <c r="M44" s="17"/>
      <c r="N44" s="87"/>
      <c r="O44" s="92" t="s">
        <v>95</v>
      </c>
      <c r="P44" s="93"/>
      <c r="Q44" s="94"/>
      <c r="R44" s="31">
        <v>145084</v>
      </c>
      <c r="S44" s="32">
        <v>26</v>
      </c>
      <c r="T44" s="33">
        <f t="shared" si="12"/>
        <v>145110</v>
      </c>
      <c r="U44" s="34">
        <v>370330</v>
      </c>
      <c r="V44" s="34">
        <v>3568</v>
      </c>
      <c r="W44" s="31">
        <v>7009</v>
      </c>
      <c r="X44" s="33">
        <f t="shared" si="1"/>
        <v>519008</v>
      </c>
    </row>
    <row r="45" spans="1:24" s="22" customFormat="1" ht="7.5" customHeight="1" x14ac:dyDescent="0.15">
      <c r="A45" s="47"/>
      <c r="B45" s="122"/>
      <c r="C45" s="79" t="s">
        <v>96</v>
      </c>
      <c r="D45" s="107" t="s">
        <v>96</v>
      </c>
      <c r="E45" s="76" t="s">
        <v>97</v>
      </c>
      <c r="F45" s="31">
        <v>91842</v>
      </c>
      <c r="G45" s="32">
        <v>17</v>
      </c>
      <c r="H45" s="33">
        <f t="shared" si="2"/>
        <v>91859</v>
      </c>
      <c r="I45" s="34">
        <v>251287</v>
      </c>
      <c r="J45" s="34">
        <v>1420</v>
      </c>
      <c r="K45" s="31">
        <v>2335</v>
      </c>
      <c r="L45" s="33">
        <f t="shared" si="3"/>
        <v>344566</v>
      </c>
      <c r="M45" s="17"/>
      <c r="N45" s="87"/>
      <c r="O45" s="104" t="s">
        <v>98</v>
      </c>
      <c r="P45" s="95" t="s">
        <v>227</v>
      </c>
      <c r="Q45" s="94"/>
      <c r="R45" s="50">
        <v>84384</v>
      </c>
      <c r="S45" s="51">
        <v>16</v>
      </c>
      <c r="T45" s="52">
        <f t="shared" si="12"/>
        <v>84400</v>
      </c>
      <c r="U45" s="53">
        <v>134171</v>
      </c>
      <c r="V45" s="53">
        <v>3204</v>
      </c>
      <c r="W45" s="50">
        <v>9473</v>
      </c>
      <c r="X45" s="52">
        <f t="shared" si="1"/>
        <v>221775</v>
      </c>
    </row>
    <row r="46" spans="1:24" s="22" customFormat="1" ht="7.5" customHeight="1" x14ac:dyDescent="0.15">
      <c r="A46" s="47"/>
      <c r="B46" s="122"/>
      <c r="C46" s="79"/>
      <c r="D46" s="107"/>
      <c r="E46" s="76" t="s">
        <v>100</v>
      </c>
      <c r="F46" s="31">
        <v>24536</v>
      </c>
      <c r="G46" s="32">
        <v>4</v>
      </c>
      <c r="H46" s="33">
        <f t="shared" si="2"/>
        <v>24540</v>
      </c>
      <c r="I46" s="34">
        <v>57985</v>
      </c>
      <c r="J46" s="34">
        <v>321</v>
      </c>
      <c r="K46" s="31">
        <v>326</v>
      </c>
      <c r="L46" s="33">
        <f t="shared" si="3"/>
        <v>82846</v>
      </c>
      <c r="M46" s="17"/>
      <c r="N46" s="87"/>
      <c r="O46" s="105"/>
      <c r="P46" s="95" t="s">
        <v>101</v>
      </c>
      <c r="Q46" s="94"/>
      <c r="R46" s="31">
        <v>128556</v>
      </c>
      <c r="S46" s="32">
        <v>22</v>
      </c>
      <c r="T46" s="33">
        <f t="shared" si="12"/>
        <v>128578</v>
      </c>
      <c r="U46" s="34">
        <v>330052</v>
      </c>
      <c r="V46" s="34">
        <v>4005</v>
      </c>
      <c r="W46" s="31">
        <v>12655</v>
      </c>
      <c r="X46" s="33">
        <f t="shared" si="1"/>
        <v>462635</v>
      </c>
    </row>
    <row r="47" spans="1:24" s="22" customFormat="1" ht="7.5" customHeight="1" x14ac:dyDescent="0.15">
      <c r="A47" s="47"/>
      <c r="B47" s="122"/>
      <c r="C47" s="79"/>
      <c r="D47" s="107"/>
      <c r="E47" s="76" t="s">
        <v>10</v>
      </c>
      <c r="F47" s="45">
        <f>SUM(F45:F46)</f>
        <v>116378</v>
      </c>
      <c r="G47" s="32">
        <f>SUM(G45:G46)</f>
        <v>21</v>
      </c>
      <c r="H47" s="33">
        <f t="shared" si="2"/>
        <v>116399</v>
      </c>
      <c r="I47" s="31">
        <f>SUM(I45:I46)</f>
        <v>309272</v>
      </c>
      <c r="J47" s="31">
        <f>SUM(J45:J46)</f>
        <v>1741</v>
      </c>
      <c r="K47" s="31">
        <f>SUM(K45:K46)</f>
        <v>2661</v>
      </c>
      <c r="L47" s="33">
        <f t="shared" si="3"/>
        <v>427412</v>
      </c>
      <c r="M47" s="17"/>
      <c r="N47" s="87"/>
      <c r="O47" s="105"/>
      <c r="P47" s="96" t="s">
        <v>102</v>
      </c>
      <c r="Q47" s="76" t="s">
        <v>103</v>
      </c>
      <c r="R47" s="31">
        <v>83939</v>
      </c>
      <c r="S47" s="32">
        <v>19</v>
      </c>
      <c r="T47" s="33">
        <f t="shared" si="12"/>
        <v>83958</v>
      </c>
      <c r="U47" s="34">
        <v>280323</v>
      </c>
      <c r="V47" s="34">
        <v>2307</v>
      </c>
      <c r="W47" s="31">
        <v>4057</v>
      </c>
      <c r="X47" s="33">
        <f t="shared" si="1"/>
        <v>366588</v>
      </c>
    </row>
    <row r="48" spans="1:24" s="22" customFormat="1" ht="7.5" customHeight="1" x14ac:dyDescent="0.15">
      <c r="A48" s="47"/>
      <c r="B48" s="122"/>
      <c r="C48" s="79"/>
      <c r="D48" s="99" t="s">
        <v>210</v>
      </c>
      <c r="E48" s="100"/>
      <c r="F48" s="31">
        <v>44044</v>
      </c>
      <c r="G48" s="32">
        <v>1</v>
      </c>
      <c r="H48" s="33">
        <f t="shared" si="2"/>
        <v>44045</v>
      </c>
      <c r="I48" s="34">
        <v>152617</v>
      </c>
      <c r="J48" s="34">
        <v>772</v>
      </c>
      <c r="K48" s="31">
        <v>1214</v>
      </c>
      <c r="L48" s="33">
        <f t="shared" si="3"/>
        <v>197434</v>
      </c>
      <c r="M48" s="17"/>
      <c r="N48" s="87"/>
      <c r="O48" s="105"/>
      <c r="P48" s="97"/>
      <c r="Q48" s="76" t="s">
        <v>105</v>
      </c>
      <c r="R48" s="31">
        <v>36614</v>
      </c>
      <c r="S48" s="32">
        <v>8</v>
      </c>
      <c r="T48" s="33">
        <f t="shared" si="12"/>
        <v>36622</v>
      </c>
      <c r="U48" s="34">
        <v>107565</v>
      </c>
      <c r="V48" s="34">
        <v>991</v>
      </c>
      <c r="W48" s="31">
        <v>2350</v>
      </c>
      <c r="X48" s="33">
        <f t="shared" si="1"/>
        <v>145178</v>
      </c>
    </row>
    <row r="49" spans="1:24" s="22" customFormat="1" ht="7.5" customHeight="1" x14ac:dyDescent="0.15">
      <c r="A49" s="47"/>
      <c r="B49" s="122"/>
      <c r="C49" s="79" t="s">
        <v>106</v>
      </c>
      <c r="D49" s="116" t="s">
        <v>107</v>
      </c>
      <c r="E49" s="117"/>
      <c r="F49" s="31">
        <v>124843</v>
      </c>
      <c r="G49" s="32">
        <v>15</v>
      </c>
      <c r="H49" s="33">
        <f t="shared" si="2"/>
        <v>124858</v>
      </c>
      <c r="I49" s="34">
        <v>332125</v>
      </c>
      <c r="J49" s="34">
        <v>2007</v>
      </c>
      <c r="K49" s="31">
        <v>2296</v>
      </c>
      <c r="L49" s="33">
        <f t="shared" si="3"/>
        <v>458990</v>
      </c>
      <c r="M49" s="17"/>
      <c r="N49" s="87"/>
      <c r="O49" s="106"/>
      <c r="P49" s="98"/>
      <c r="Q49" s="76" t="s">
        <v>10</v>
      </c>
      <c r="R49" s="31">
        <f>SUM(R47:R48)</f>
        <v>120553</v>
      </c>
      <c r="S49" s="32">
        <f>SUM(S47:S48)</f>
        <v>27</v>
      </c>
      <c r="T49" s="33">
        <f t="shared" si="12"/>
        <v>120580</v>
      </c>
      <c r="U49" s="34">
        <f>SUM(U47:U48)</f>
        <v>387888</v>
      </c>
      <c r="V49" s="34">
        <f>SUM(V47:V48)</f>
        <v>3298</v>
      </c>
      <c r="W49" s="31">
        <f>SUM(W47:W48)</f>
        <v>6407</v>
      </c>
      <c r="X49" s="33">
        <f t="shared" si="1"/>
        <v>511766</v>
      </c>
    </row>
    <row r="50" spans="1:24" s="22" customFormat="1" ht="7.5" customHeight="1" x14ac:dyDescent="0.15">
      <c r="A50" s="47"/>
      <c r="B50" s="122"/>
      <c r="C50" s="79"/>
      <c r="D50" s="95" t="s">
        <v>108</v>
      </c>
      <c r="E50" s="94"/>
      <c r="F50" s="31">
        <v>34824</v>
      </c>
      <c r="G50" s="32">
        <v>8</v>
      </c>
      <c r="H50" s="33">
        <f t="shared" si="2"/>
        <v>34832</v>
      </c>
      <c r="I50" s="34">
        <v>100892</v>
      </c>
      <c r="J50" s="34">
        <v>631</v>
      </c>
      <c r="K50" s="31">
        <v>872</v>
      </c>
      <c r="L50" s="33">
        <f t="shared" si="3"/>
        <v>136355</v>
      </c>
      <c r="M50" s="17"/>
      <c r="N50" s="87"/>
      <c r="O50" s="118" t="s">
        <v>109</v>
      </c>
      <c r="P50" s="95" t="s">
        <v>110</v>
      </c>
      <c r="Q50" s="94"/>
      <c r="R50" s="31">
        <v>75387</v>
      </c>
      <c r="S50" s="32">
        <v>13</v>
      </c>
      <c r="T50" s="33">
        <f t="shared" si="12"/>
        <v>75400</v>
      </c>
      <c r="U50" s="34">
        <v>228273</v>
      </c>
      <c r="V50" s="34">
        <v>1998</v>
      </c>
      <c r="W50" s="31">
        <v>2655</v>
      </c>
      <c r="X50" s="33">
        <f t="shared" si="1"/>
        <v>305671</v>
      </c>
    </row>
    <row r="51" spans="1:24" s="22" customFormat="1" ht="7.5" customHeight="1" x14ac:dyDescent="0.15">
      <c r="A51" s="47"/>
      <c r="B51" s="122"/>
      <c r="C51" s="79"/>
      <c r="D51" s="95" t="s">
        <v>111</v>
      </c>
      <c r="E51" s="94"/>
      <c r="F51" s="45">
        <v>27781</v>
      </c>
      <c r="G51" s="32">
        <v>2</v>
      </c>
      <c r="H51" s="33">
        <f t="shared" si="2"/>
        <v>27783</v>
      </c>
      <c r="I51" s="45">
        <v>86568</v>
      </c>
      <c r="J51" s="45">
        <v>628</v>
      </c>
      <c r="K51" s="31">
        <v>772</v>
      </c>
      <c r="L51" s="33">
        <f t="shared" si="3"/>
        <v>114979</v>
      </c>
      <c r="M51" s="17"/>
      <c r="N51" s="87"/>
      <c r="O51" s="97"/>
      <c r="P51" s="95" t="s">
        <v>112</v>
      </c>
      <c r="Q51" s="94"/>
      <c r="R51" s="31">
        <v>10983</v>
      </c>
      <c r="S51" s="32">
        <v>3</v>
      </c>
      <c r="T51" s="33">
        <f t="shared" si="12"/>
        <v>10986</v>
      </c>
      <c r="U51" s="34">
        <v>39419</v>
      </c>
      <c r="V51" s="34">
        <v>222</v>
      </c>
      <c r="W51" s="31">
        <v>436</v>
      </c>
      <c r="X51" s="33">
        <f t="shared" ref="X51:X52" si="24">SUM(T51:V51)</f>
        <v>50627</v>
      </c>
    </row>
    <row r="52" spans="1:24" s="22" customFormat="1" ht="7.5" customHeight="1" x14ac:dyDescent="0.15">
      <c r="A52" s="47"/>
      <c r="B52" s="122"/>
      <c r="C52" s="79"/>
      <c r="D52" s="119" t="s">
        <v>10</v>
      </c>
      <c r="E52" s="120"/>
      <c r="F52" s="45">
        <f>SUM(F49:F51)</f>
        <v>187448</v>
      </c>
      <c r="G52" s="32">
        <f>SUM(G49:G51)</f>
        <v>25</v>
      </c>
      <c r="H52" s="33">
        <f t="shared" ref="H52:H98" si="25">SUM(F52:G52)</f>
        <v>187473</v>
      </c>
      <c r="I52" s="45">
        <f>SUM(I49:I51)</f>
        <v>519585</v>
      </c>
      <c r="J52" s="45">
        <f>SUM(J49:J51)</f>
        <v>3266</v>
      </c>
      <c r="K52" s="45">
        <f>SUM(K49:K51)</f>
        <v>3940</v>
      </c>
      <c r="L52" s="33">
        <f t="shared" ref="L52:L98" si="26">SUM(H52:J52)</f>
        <v>710324</v>
      </c>
      <c r="M52" s="17"/>
      <c r="N52" s="87"/>
      <c r="O52" s="98"/>
      <c r="P52" s="95" t="s">
        <v>10</v>
      </c>
      <c r="Q52" s="94"/>
      <c r="R52" s="31">
        <f>SUM(R50:R51)</f>
        <v>86370</v>
      </c>
      <c r="S52" s="32">
        <f>SUM(S50:S51)</f>
        <v>16</v>
      </c>
      <c r="T52" s="33">
        <f t="shared" si="12"/>
        <v>86386</v>
      </c>
      <c r="U52" s="34">
        <f t="shared" ref="U52:W52" si="27">SUM(U50:U51)</f>
        <v>267692</v>
      </c>
      <c r="V52" s="34">
        <f t="shared" si="27"/>
        <v>2220</v>
      </c>
      <c r="W52" s="31">
        <f t="shared" si="27"/>
        <v>3091</v>
      </c>
      <c r="X52" s="33">
        <f t="shared" si="24"/>
        <v>356298</v>
      </c>
    </row>
    <row r="53" spans="1:24" s="22" customFormat="1" ht="7.5" customHeight="1" x14ac:dyDescent="0.15">
      <c r="A53" s="47"/>
      <c r="B53" s="122"/>
      <c r="C53" s="104" t="s">
        <v>113</v>
      </c>
      <c r="D53" s="107" t="s">
        <v>114</v>
      </c>
      <c r="E53" s="76" t="s">
        <v>115</v>
      </c>
      <c r="F53" s="31">
        <v>61543</v>
      </c>
      <c r="G53" s="32">
        <v>11</v>
      </c>
      <c r="H53" s="33">
        <f t="shared" si="25"/>
        <v>61554</v>
      </c>
      <c r="I53" s="34">
        <v>220686</v>
      </c>
      <c r="J53" s="34">
        <v>1718</v>
      </c>
      <c r="K53" s="31">
        <v>6148</v>
      </c>
      <c r="L53" s="33">
        <f t="shared" si="26"/>
        <v>283958</v>
      </c>
      <c r="M53" s="17"/>
      <c r="N53" s="87"/>
      <c r="O53" s="92" t="s">
        <v>116</v>
      </c>
      <c r="P53" s="93"/>
      <c r="Q53" s="94"/>
      <c r="R53" s="31">
        <v>117712</v>
      </c>
      <c r="S53" s="32">
        <v>19</v>
      </c>
      <c r="T53" s="33">
        <f t="shared" si="12"/>
        <v>117731</v>
      </c>
      <c r="U53" s="34">
        <v>276067</v>
      </c>
      <c r="V53" s="34">
        <v>2555</v>
      </c>
      <c r="W53" s="31">
        <v>2031</v>
      </c>
      <c r="X53" s="33">
        <f t="shared" si="1"/>
        <v>396353</v>
      </c>
    </row>
    <row r="54" spans="1:24" s="22" customFormat="1" ht="7.5" customHeight="1" x14ac:dyDescent="0.15">
      <c r="A54" s="47"/>
      <c r="B54" s="122"/>
      <c r="C54" s="105"/>
      <c r="D54" s="107"/>
      <c r="E54" s="76" t="s">
        <v>117</v>
      </c>
      <c r="F54" s="31">
        <v>17680</v>
      </c>
      <c r="G54" s="32">
        <v>3</v>
      </c>
      <c r="H54" s="33">
        <f t="shared" si="25"/>
        <v>17683</v>
      </c>
      <c r="I54" s="34">
        <v>50332</v>
      </c>
      <c r="J54" s="34">
        <v>562</v>
      </c>
      <c r="K54" s="31">
        <v>2536</v>
      </c>
      <c r="L54" s="33">
        <f t="shared" si="26"/>
        <v>68577</v>
      </c>
      <c r="M54" s="17"/>
      <c r="N54" s="87"/>
      <c r="O54" s="104" t="s">
        <v>118</v>
      </c>
      <c r="P54" s="95" t="s">
        <v>119</v>
      </c>
      <c r="Q54" s="94"/>
      <c r="R54" s="31">
        <v>170103</v>
      </c>
      <c r="S54" s="32">
        <v>43</v>
      </c>
      <c r="T54" s="33">
        <f t="shared" si="12"/>
        <v>170146</v>
      </c>
      <c r="U54" s="34">
        <v>447920</v>
      </c>
      <c r="V54" s="34">
        <v>4199</v>
      </c>
      <c r="W54" s="31">
        <v>10045</v>
      </c>
      <c r="X54" s="33">
        <f t="shared" si="1"/>
        <v>622265</v>
      </c>
    </row>
    <row r="55" spans="1:24" s="22" customFormat="1" ht="7.5" customHeight="1" x14ac:dyDescent="0.15">
      <c r="A55" s="47"/>
      <c r="B55" s="122"/>
      <c r="C55" s="105"/>
      <c r="D55" s="107"/>
      <c r="E55" s="76" t="s">
        <v>10</v>
      </c>
      <c r="F55" s="45">
        <f>SUM(F53:F54)</f>
        <v>79223</v>
      </c>
      <c r="G55" s="32">
        <f>SUM(G53:G54)</f>
        <v>14</v>
      </c>
      <c r="H55" s="33">
        <f t="shared" si="25"/>
        <v>79237</v>
      </c>
      <c r="I55" s="45">
        <f>SUM(I53:I54)</f>
        <v>271018</v>
      </c>
      <c r="J55" s="45">
        <f>SUM(J53:J54)</f>
        <v>2280</v>
      </c>
      <c r="K55" s="45">
        <f>SUM(K53:K54)</f>
        <v>8684</v>
      </c>
      <c r="L55" s="33">
        <f t="shared" si="26"/>
        <v>352535</v>
      </c>
      <c r="M55" s="17"/>
      <c r="N55" s="87"/>
      <c r="O55" s="106"/>
      <c r="P55" s="95" t="s">
        <v>120</v>
      </c>
      <c r="Q55" s="94"/>
      <c r="R55" s="31">
        <v>122044</v>
      </c>
      <c r="S55" s="32">
        <v>33</v>
      </c>
      <c r="T55" s="33">
        <f t="shared" si="12"/>
        <v>122077</v>
      </c>
      <c r="U55" s="34">
        <v>353330</v>
      </c>
      <c r="V55" s="34">
        <v>2572</v>
      </c>
      <c r="W55" s="31">
        <v>2788</v>
      </c>
      <c r="X55" s="33">
        <f t="shared" si="1"/>
        <v>477979</v>
      </c>
    </row>
    <row r="56" spans="1:24" s="22" customFormat="1" ht="7.5" customHeight="1" x14ac:dyDescent="0.15">
      <c r="A56" s="47"/>
      <c r="B56" s="122"/>
      <c r="C56" s="105"/>
      <c r="D56" s="80" t="s">
        <v>121</v>
      </c>
      <c r="E56" s="76" t="s">
        <v>121</v>
      </c>
      <c r="F56" s="31">
        <v>43794</v>
      </c>
      <c r="G56" s="32">
        <v>6</v>
      </c>
      <c r="H56" s="33">
        <f t="shared" si="25"/>
        <v>43800</v>
      </c>
      <c r="I56" s="34">
        <v>161442</v>
      </c>
      <c r="J56" s="34">
        <v>1189</v>
      </c>
      <c r="K56" s="31">
        <v>4101</v>
      </c>
      <c r="L56" s="33">
        <f t="shared" si="26"/>
        <v>206431</v>
      </c>
      <c r="M56" s="17"/>
      <c r="N56" s="88"/>
      <c r="O56" s="83" t="s">
        <v>37</v>
      </c>
      <c r="P56" s="84"/>
      <c r="Q56" s="85"/>
      <c r="R56" s="39">
        <f>SUM(R43:R46,R52:R55,R49)</f>
        <v>1088616</v>
      </c>
      <c r="S56" s="40">
        <f>SUM(S43:S46,S52:S55,S49)</f>
        <v>218</v>
      </c>
      <c r="T56" s="41">
        <f t="shared" si="12"/>
        <v>1088834</v>
      </c>
      <c r="U56" s="39">
        <f t="shared" ref="U56:W56" si="28">SUM(U43:U46,U52:U55,U49)</f>
        <v>2919938</v>
      </c>
      <c r="V56" s="39">
        <f t="shared" si="28"/>
        <v>27971</v>
      </c>
      <c r="W56" s="39">
        <f t="shared" si="28"/>
        <v>56612</v>
      </c>
      <c r="X56" s="41">
        <f t="shared" si="1"/>
        <v>4036743</v>
      </c>
    </row>
    <row r="57" spans="1:24" s="22" customFormat="1" ht="7.5" customHeight="1" x14ac:dyDescent="0.15">
      <c r="A57" s="47"/>
      <c r="B57" s="122"/>
      <c r="C57" s="105"/>
      <c r="D57" s="81"/>
      <c r="E57" s="76" t="s">
        <v>122</v>
      </c>
      <c r="F57" s="31">
        <v>10958</v>
      </c>
      <c r="G57" s="32">
        <v>3</v>
      </c>
      <c r="H57" s="33">
        <f t="shared" si="25"/>
        <v>10961</v>
      </c>
      <c r="I57" s="34">
        <v>38922</v>
      </c>
      <c r="J57" s="34">
        <v>373</v>
      </c>
      <c r="K57" s="31">
        <v>1543</v>
      </c>
      <c r="L57" s="33">
        <f t="shared" si="26"/>
        <v>50256</v>
      </c>
      <c r="M57" s="17"/>
      <c r="N57" s="86" t="s">
        <v>123</v>
      </c>
      <c r="O57" s="89" t="s">
        <v>124</v>
      </c>
      <c r="P57" s="90"/>
      <c r="Q57" s="91"/>
      <c r="R57" s="31">
        <v>74512</v>
      </c>
      <c r="S57" s="32">
        <v>4</v>
      </c>
      <c r="T57" s="33">
        <f t="shared" si="12"/>
        <v>74516</v>
      </c>
      <c r="U57" s="34">
        <v>166680</v>
      </c>
      <c r="V57" s="34">
        <v>947</v>
      </c>
      <c r="W57" s="31">
        <v>1142</v>
      </c>
      <c r="X57" s="33">
        <f t="shared" si="1"/>
        <v>242143</v>
      </c>
    </row>
    <row r="58" spans="1:24" s="22" customFormat="1" ht="7.5" customHeight="1" x14ac:dyDescent="0.15">
      <c r="A58" s="47"/>
      <c r="B58" s="122"/>
      <c r="C58" s="105"/>
      <c r="D58" s="82"/>
      <c r="E58" s="76" t="s">
        <v>10</v>
      </c>
      <c r="F58" s="45">
        <f>SUM(F56:F57)</f>
        <v>54752</v>
      </c>
      <c r="G58" s="32">
        <f>SUM(G56:G57)</f>
        <v>9</v>
      </c>
      <c r="H58" s="33">
        <f t="shared" si="25"/>
        <v>54761</v>
      </c>
      <c r="I58" s="45">
        <f>SUM(I56:I57)</f>
        <v>200364</v>
      </c>
      <c r="J58" s="45">
        <f>SUM(J56:J57)</f>
        <v>1562</v>
      </c>
      <c r="K58" s="45">
        <f>SUM(K56:K57)</f>
        <v>5644</v>
      </c>
      <c r="L58" s="33">
        <f t="shared" si="26"/>
        <v>256687</v>
      </c>
      <c r="M58" s="17"/>
      <c r="N58" s="87"/>
      <c r="O58" s="115" t="s">
        <v>125</v>
      </c>
      <c r="P58" s="95" t="s">
        <v>126</v>
      </c>
      <c r="Q58" s="94"/>
      <c r="R58" s="31">
        <v>64593</v>
      </c>
      <c r="S58" s="32">
        <v>3</v>
      </c>
      <c r="T58" s="33">
        <f t="shared" si="12"/>
        <v>64596</v>
      </c>
      <c r="U58" s="34">
        <v>140931</v>
      </c>
      <c r="V58" s="34">
        <v>1192</v>
      </c>
      <c r="W58" s="31">
        <v>1208</v>
      </c>
      <c r="X58" s="33">
        <f t="shared" si="1"/>
        <v>206719</v>
      </c>
    </row>
    <row r="59" spans="1:24" ht="7.5" customHeight="1" x14ac:dyDescent="0.15">
      <c r="A59" s="47"/>
      <c r="B59" s="122"/>
      <c r="C59" s="105"/>
      <c r="D59" s="107" t="s">
        <v>127</v>
      </c>
      <c r="E59" s="76" t="s">
        <v>128</v>
      </c>
      <c r="F59" s="31">
        <v>55302</v>
      </c>
      <c r="G59" s="32">
        <v>18</v>
      </c>
      <c r="H59" s="33">
        <f t="shared" si="25"/>
        <v>55320</v>
      </c>
      <c r="I59" s="34">
        <v>190445</v>
      </c>
      <c r="J59" s="34">
        <v>1236</v>
      </c>
      <c r="K59" s="31">
        <v>5540</v>
      </c>
      <c r="L59" s="33">
        <f t="shared" si="26"/>
        <v>247001</v>
      </c>
      <c r="M59" s="17"/>
      <c r="N59" s="87"/>
      <c r="O59" s="105"/>
      <c r="P59" s="95" t="s">
        <v>129</v>
      </c>
      <c r="Q59" s="94"/>
      <c r="R59" s="36">
        <v>23884</v>
      </c>
      <c r="S59" s="37">
        <v>0</v>
      </c>
      <c r="T59" s="33">
        <f>SUM(R59:S59)</f>
        <v>23884</v>
      </c>
      <c r="U59" s="38">
        <v>59953</v>
      </c>
      <c r="V59" s="38">
        <v>401</v>
      </c>
      <c r="W59" s="36">
        <v>408</v>
      </c>
      <c r="X59" s="44">
        <f>SUM(T59:V59)</f>
        <v>84238</v>
      </c>
    </row>
    <row r="60" spans="1:24" ht="7.5" customHeight="1" x14ac:dyDescent="0.15">
      <c r="A60" s="47"/>
      <c r="B60" s="122"/>
      <c r="C60" s="105"/>
      <c r="D60" s="107"/>
      <c r="E60" s="76" t="s">
        <v>130</v>
      </c>
      <c r="F60" s="31">
        <v>25028</v>
      </c>
      <c r="G60" s="32">
        <v>6</v>
      </c>
      <c r="H60" s="33">
        <f t="shared" si="25"/>
        <v>25034</v>
      </c>
      <c r="I60" s="34">
        <v>98099</v>
      </c>
      <c r="J60" s="34">
        <v>447</v>
      </c>
      <c r="K60" s="31">
        <v>1584</v>
      </c>
      <c r="L60" s="33">
        <f t="shared" si="26"/>
        <v>123580</v>
      </c>
      <c r="M60" s="17"/>
      <c r="N60" s="87"/>
      <c r="O60" s="106"/>
      <c r="P60" s="95" t="s">
        <v>10</v>
      </c>
      <c r="Q60" s="94"/>
      <c r="R60" s="36">
        <f>SUM(R58:R59)</f>
        <v>88477</v>
      </c>
      <c r="S60" s="37">
        <f>SUM(S58:S59)</f>
        <v>3</v>
      </c>
      <c r="T60" s="33">
        <f>SUM(R60:S60)</f>
        <v>88480</v>
      </c>
      <c r="U60" s="38">
        <f t="shared" ref="U60:W60" si="29">SUM(U58:U59)</f>
        <v>200884</v>
      </c>
      <c r="V60" s="38">
        <f t="shared" si="29"/>
        <v>1593</v>
      </c>
      <c r="W60" s="36">
        <f t="shared" si="29"/>
        <v>1616</v>
      </c>
      <c r="X60" s="44">
        <f>SUM(T60:V60)</f>
        <v>290957</v>
      </c>
    </row>
    <row r="61" spans="1:24" ht="7.5" customHeight="1" x14ac:dyDescent="0.15">
      <c r="A61" s="47"/>
      <c r="B61" s="122"/>
      <c r="C61" s="105"/>
      <c r="D61" s="107"/>
      <c r="E61" s="76" t="s">
        <v>10</v>
      </c>
      <c r="F61" s="45">
        <f>SUM(F59:F60)</f>
        <v>80330</v>
      </c>
      <c r="G61" s="32">
        <f>SUM(G59:G60)</f>
        <v>24</v>
      </c>
      <c r="H61" s="33">
        <f t="shared" si="25"/>
        <v>80354</v>
      </c>
      <c r="I61" s="31">
        <f>SUM(I59:I60)</f>
        <v>288544</v>
      </c>
      <c r="J61" s="31">
        <f>SUM(J59:J60)</f>
        <v>1683</v>
      </c>
      <c r="K61" s="31">
        <f>SUM(K59:K60)</f>
        <v>7124</v>
      </c>
      <c r="L61" s="33">
        <f t="shared" si="26"/>
        <v>370581</v>
      </c>
      <c r="M61" s="17"/>
      <c r="N61" s="87"/>
      <c r="O61" s="104" t="s">
        <v>131</v>
      </c>
      <c r="P61" s="95" t="s">
        <v>132</v>
      </c>
      <c r="Q61" s="94"/>
      <c r="R61" s="36">
        <v>137720</v>
      </c>
      <c r="S61" s="37">
        <v>38</v>
      </c>
      <c r="T61" s="33">
        <f>SUM(R61:S61)</f>
        <v>137758</v>
      </c>
      <c r="U61" s="38">
        <v>343309</v>
      </c>
      <c r="V61" s="38">
        <v>2446</v>
      </c>
      <c r="W61" s="36">
        <v>3529</v>
      </c>
      <c r="X61" s="44">
        <f>SUM(T61:V61)</f>
        <v>483513</v>
      </c>
    </row>
    <row r="62" spans="1:24" ht="7.5" customHeight="1" x14ac:dyDescent="0.15">
      <c r="A62" s="47"/>
      <c r="B62" s="122"/>
      <c r="C62" s="106"/>
      <c r="D62" s="99" t="s">
        <v>133</v>
      </c>
      <c r="E62" s="100"/>
      <c r="F62" s="31">
        <v>99025</v>
      </c>
      <c r="G62" s="32">
        <v>16</v>
      </c>
      <c r="H62" s="33">
        <f t="shared" si="25"/>
        <v>99041</v>
      </c>
      <c r="I62" s="34">
        <v>303245</v>
      </c>
      <c r="J62" s="34">
        <v>1596</v>
      </c>
      <c r="K62" s="31">
        <v>2641</v>
      </c>
      <c r="L62" s="33">
        <f t="shared" si="26"/>
        <v>403882</v>
      </c>
      <c r="M62" s="17"/>
      <c r="N62" s="87"/>
      <c r="O62" s="105"/>
      <c r="P62" s="95" t="s">
        <v>134</v>
      </c>
      <c r="Q62" s="94"/>
      <c r="R62" s="36">
        <v>57020</v>
      </c>
      <c r="S62" s="37">
        <v>12</v>
      </c>
      <c r="T62" s="33">
        <f>SUM(R62:S62)</f>
        <v>57032</v>
      </c>
      <c r="U62" s="38">
        <v>187528</v>
      </c>
      <c r="V62" s="38">
        <v>906</v>
      </c>
      <c r="W62" s="36">
        <v>1249</v>
      </c>
      <c r="X62" s="44">
        <f>SUM(T62:V62)</f>
        <v>245466</v>
      </c>
    </row>
    <row r="63" spans="1:24" ht="7.5" customHeight="1" x14ac:dyDescent="0.15">
      <c r="A63" s="47"/>
      <c r="B63" s="122"/>
      <c r="C63" s="104" t="s">
        <v>135</v>
      </c>
      <c r="D63" s="96" t="s">
        <v>136</v>
      </c>
      <c r="E63" s="75" t="s">
        <v>137</v>
      </c>
      <c r="F63" s="31">
        <v>95920</v>
      </c>
      <c r="G63" s="32">
        <v>15</v>
      </c>
      <c r="H63" s="33">
        <f t="shared" si="25"/>
        <v>95935</v>
      </c>
      <c r="I63" s="34">
        <v>270243</v>
      </c>
      <c r="J63" s="34">
        <v>1619</v>
      </c>
      <c r="K63" s="31">
        <v>4859</v>
      </c>
      <c r="L63" s="33">
        <f t="shared" si="26"/>
        <v>367797</v>
      </c>
      <c r="M63" s="17"/>
      <c r="N63" s="87"/>
      <c r="O63" s="106"/>
      <c r="P63" s="95" t="s">
        <v>10</v>
      </c>
      <c r="Q63" s="94"/>
      <c r="R63" s="31">
        <f>SUM(R61:R62)</f>
        <v>194740</v>
      </c>
      <c r="S63" s="32">
        <f>SUM(S61:S62)</f>
        <v>50</v>
      </c>
      <c r="T63" s="33">
        <f t="shared" si="12"/>
        <v>194790</v>
      </c>
      <c r="U63" s="34">
        <f t="shared" ref="U63:W63" si="30">SUM(U61:U62)</f>
        <v>530837</v>
      </c>
      <c r="V63" s="34">
        <f t="shared" si="30"/>
        <v>3352</v>
      </c>
      <c r="W63" s="31">
        <f t="shared" si="30"/>
        <v>4778</v>
      </c>
      <c r="X63" s="33">
        <f t="shared" si="1"/>
        <v>728979</v>
      </c>
    </row>
    <row r="64" spans="1:24" ht="7.5" customHeight="1" x14ac:dyDescent="0.15">
      <c r="A64" s="47"/>
      <c r="B64" s="122"/>
      <c r="C64" s="105"/>
      <c r="D64" s="110"/>
      <c r="E64" s="75" t="s">
        <v>138</v>
      </c>
      <c r="F64" s="31">
        <v>32394</v>
      </c>
      <c r="G64" s="32">
        <v>1</v>
      </c>
      <c r="H64" s="33">
        <f t="shared" si="25"/>
        <v>32395</v>
      </c>
      <c r="I64" s="34">
        <v>68759</v>
      </c>
      <c r="J64" s="34">
        <v>393</v>
      </c>
      <c r="K64" s="31">
        <v>1200</v>
      </c>
      <c r="L64" s="33">
        <f t="shared" si="26"/>
        <v>101547</v>
      </c>
      <c r="M64" s="17"/>
      <c r="N64" s="87"/>
      <c r="O64" s="104" t="s">
        <v>139</v>
      </c>
      <c r="P64" s="95" t="s">
        <v>123</v>
      </c>
      <c r="Q64" s="94"/>
      <c r="R64" s="31">
        <v>124468</v>
      </c>
      <c r="S64" s="32">
        <v>24</v>
      </c>
      <c r="T64" s="33">
        <f t="shared" si="12"/>
        <v>124492</v>
      </c>
      <c r="U64" s="34">
        <v>396180</v>
      </c>
      <c r="V64" s="34">
        <v>2415</v>
      </c>
      <c r="W64" s="31">
        <v>5701</v>
      </c>
      <c r="X64" s="44">
        <f t="shared" si="1"/>
        <v>523087</v>
      </c>
    </row>
    <row r="65" spans="1:24" ht="7.5" customHeight="1" x14ac:dyDescent="0.15">
      <c r="A65" s="47"/>
      <c r="B65" s="122"/>
      <c r="C65" s="105"/>
      <c r="D65" s="110"/>
      <c r="E65" s="76" t="s">
        <v>10</v>
      </c>
      <c r="F65" s="45">
        <f>SUM(F63:F64)</f>
        <v>128314</v>
      </c>
      <c r="G65" s="32">
        <f>SUM(G63:G64)</f>
        <v>16</v>
      </c>
      <c r="H65" s="33">
        <f t="shared" si="25"/>
        <v>128330</v>
      </c>
      <c r="I65" s="31">
        <f>SUM(I63:I64)</f>
        <v>339002</v>
      </c>
      <c r="J65" s="31">
        <f>SUM(J63:J64)</f>
        <v>2012</v>
      </c>
      <c r="K65" s="31">
        <f>SUM(K63:K64)</f>
        <v>6059</v>
      </c>
      <c r="L65" s="33">
        <f t="shared" si="26"/>
        <v>469344</v>
      </c>
      <c r="M65" s="17"/>
      <c r="N65" s="87"/>
      <c r="O65" s="106"/>
      <c r="P65" s="95" t="s">
        <v>140</v>
      </c>
      <c r="Q65" s="94"/>
      <c r="R65" s="31">
        <v>75858</v>
      </c>
      <c r="S65" s="32">
        <v>14</v>
      </c>
      <c r="T65" s="33">
        <f t="shared" si="12"/>
        <v>75872</v>
      </c>
      <c r="U65" s="34">
        <v>228283</v>
      </c>
      <c r="V65" s="34">
        <v>1217</v>
      </c>
      <c r="W65" s="31">
        <v>1781</v>
      </c>
      <c r="X65" s="33">
        <f t="shared" si="1"/>
        <v>305372</v>
      </c>
    </row>
    <row r="66" spans="1:24" ht="7.5" customHeight="1" x14ac:dyDescent="0.15">
      <c r="A66" s="47"/>
      <c r="B66" s="122"/>
      <c r="C66" s="105"/>
      <c r="D66" s="96" t="s">
        <v>141</v>
      </c>
      <c r="E66" s="76" t="s">
        <v>142</v>
      </c>
      <c r="F66" s="31">
        <v>23282</v>
      </c>
      <c r="G66" s="32">
        <v>2</v>
      </c>
      <c r="H66" s="33">
        <f t="shared" ref="H66:H72" si="31">SUM(F66:G66)</f>
        <v>23284</v>
      </c>
      <c r="I66" s="34">
        <v>83329</v>
      </c>
      <c r="J66" s="34">
        <v>518</v>
      </c>
      <c r="K66" s="31">
        <v>2058</v>
      </c>
      <c r="L66" s="33">
        <f t="shared" ref="L66:L72" si="32">SUM(H66:J66)</f>
        <v>107131</v>
      </c>
      <c r="M66" s="17"/>
      <c r="N66" s="87"/>
      <c r="O66" s="104" t="s">
        <v>143</v>
      </c>
      <c r="P66" s="95" t="s">
        <v>144</v>
      </c>
      <c r="Q66" s="94"/>
      <c r="R66" s="31">
        <v>107783</v>
      </c>
      <c r="S66" s="32">
        <v>10</v>
      </c>
      <c r="T66" s="33">
        <f t="shared" si="12"/>
        <v>107793</v>
      </c>
      <c r="U66" s="34">
        <v>298310</v>
      </c>
      <c r="V66" s="34">
        <v>1643</v>
      </c>
      <c r="W66" s="31">
        <v>2068</v>
      </c>
      <c r="X66" s="33">
        <f t="shared" si="1"/>
        <v>407746</v>
      </c>
    </row>
    <row r="67" spans="1:24" ht="7.5" customHeight="1" x14ac:dyDescent="0.15">
      <c r="A67" s="47"/>
      <c r="B67" s="122"/>
      <c r="C67" s="105"/>
      <c r="D67" s="97"/>
      <c r="E67" s="76" t="s">
        <v>145</v>
      </c>
      <c r="F67" s="31">
        <v>9997</v>
      </c>
      <c r="G67" s="32">
        <v>0</v>
      </c>
      <c r="H67" s="33">
        <f t="shared" si="31"/>
        <v>9997</v>
      </c>
      <c r="I67" s="34">
        <v>25588</v>
      </c>
      <c r="J67" s="34">
        <v>219</v>
      </c>
      <c r="K67" s="31">
        <v>1620</v>
      </c>
      <c r="L67" s="33">
        <f t="shared" si="32"/>
        <v>35804</v>
      </c>
      <c r="M67" s="17"/>
      <c r="N67" s="87"/>
      <c r="O67" s="105"/>
      <c r="P67" s="95" t="s">
        <v>146</v>
      </c>
      <c r="Q67" s="94"/>
      <c r="R67" s="36">
        <v>20619</v>
      </c>
      <c r="S67" s="37">
        <v>0</v>
      </c>
      <c r="T67" s="33">
        <f t="shared" si="12"/>
        <v>20619</v>
      </c>
      <c r="U67" s="38">
        <v>66756</v>
      </c>
      <c r="V67" s="38">
        <v>365</v>
      </c>
      <c r="W67" s="36">
        <v>557</v>
      </c>
      <c r="X67" s="33">
        <f t="shared" si="1"/>
        <v>87740</v>
      </c>
    </row>
    <row r="68" spans="1:24" ht="7.5" customHeight="1" x14ac:dyDescent="0.15">
      <c r="A68" s="47"/>
      <c r="B68" s="122"/>
      <c r="C68" s="105"/>
      <c r="D68" s="97"/>
      <c r="E68" s="76" t="s">
        <v>147</v>
      </c>
      <c r="F68" s="31">
        <v>14883</v>
      </c>
      <c r="G68" s="32">
        <v>0</v>
      </c>
      <c r="H68" s="33">
        <f t="shared" si="31"/>
        <v>14883</v>
      </c>
      <c r="I68" s="34">
        <v>49694</v>
      </c>
      <c r="J68" s="34">
        <v>428</v>
      </c>
      <c r="K68" s="31">
        <v>2034</v>
      </c>
      <c r="L68" s="33">
        <f t="shared" si="32"/>
        <v>65005</v>
      </c>
      <c r="M68" s="17"/>
      <c r="N68" s="87"/>
      <c r="O68" s="106"/>
      <c r="P68" s="95" t="s">
        <v>10</v>
      </c>
      <c r="Q68" s="94"/>
      <c r="R68" s="31">
        <f>SUM(R66:R67)</f>
        <v>128402</v>
      </c>
      <c r="S68" s="32">
        <f>SUM(S66:S67)</f>
        <v>10</v>
      </c>
      <c r="T68" s="33">
        <f t="shared" si="12"/>
        <v>128412</v>
      </c>
      <c r="U68" s="34">
        <f>SUM(U66:U67)</f>
        <v>365066</v>
      </c>
      <c r="V68" s="34">
        <f>SUM(V66:V67)</f>
        <v>2008</v>
      </c>
      <c r="W68" s="31">
        <f>SUM(W66:W67)</f>
        <v>2625</v>
      </c>
      <c r="X68" s="33">
        <f t="shared" si="1"/>
        <v>495486</v>
      </c>
    </row>
    <row r="69" spans="1:24" ht="7.5" customHeight="1" x14ac:dyDescent="0.15">
      <c r="A69" s="47"/>
      <c r="B69" s="122"/>
      <c r="C69" s="105"/>
      <c r="D69" s="98"/>
      <c r="E69" s="76" t="s">
        <v>10</v>
      </c>
      <c r="F69" s="45">
        <f>SUM(F66:F68)</f>
        <v>48162</v>
      </c>
      <c r="G69" s="32">
        <f>SUM(G66:G68)</f>
        <v>2</v>
      </c>
      <c r="H69" s="33">
        <f t="shared" si="31"/>
        <v>48164</v>
      </c>
      <c r="I69" s="31">
        <f t="shared" ref="I69:K69" si="33">SUM(I66:I68)</f>
        <v>158611</v>
      </c>
      <c r="J69" s="31">
        <f t="shared" si="33"/>
        <v>1165</v>
      </c>
      <c r="K69" s="31">
        <f t="shared" si="33"/>
        <v>5712</v>
      </c>
      <c r="L69" s="33">
        <f t="shared" si="32"/>
        <v>207940</v>
      </c>
      <c r="M69" s="17"/>
      <c r="N69" s="88"/>
      <c r="O69" s="83" t="s">
        <v>37</v>
      </c>
      <c r="P69" s="84"/>
      <c r="Q69" s="85"/>
      <c r="R69" s="39">
        <f>SUM(R57,R63:R65,R68,R60)</f>
        <v>686457</v>
      </c>
      <c r="S69" s="40">
        <f>SUM(S57,S63:S65,S68,S60)</f>
        <v>105</v>
      </c>
      <c r="T69" s="41">
        <f t="shared" si="12"/>
        <v>686562</v>
      </c>
      <c r="U69" s="39">
        <f t="shared" ref="U69:W69" si="34">SUM(U57,U63:U65,U68,U60)</f>
        <v>1887930</v>
      </c>
      <c r="V69" s="39">
        <f t="shared" si="34"/>
        <v>11532</v>
      </c>
      <c r="W69" s="39">
        <f t="shared" si="34"/>
        <v>17643</v>
      </c>
      <c r="X69" s="41">
        <f t="shared" si="1"/>
        <v>2586024</v>
      </c>
    </row>
    <row r="70" spans="1:24" ht="7.5" customHeight="1" x14ac:dyDescent="0.15">
      <c r="A70" s="47"/>
      <c r="B70" s="122"/>
      <c r="C70" s="105"/>
      <c r="D70" s="80" t="s">
        <v>148</v>
      </c>
      <c r="E70" s="76" t="s">
        <v>228</v>
      </c>
      <c r="F70" s="31">
        <v>76822</v>
      </c>
      <c r="G70" s="32">
        <v>7</v>
      </c>
      <c r="H70" s="33">
        <f t="shared" si="31"/>
        <v>76829</v>
      </c>
      <c r="I70" s="34">
        <v>175775</v>
      </c>
      <c r="J70" s="34">
        <v>1044</v>
      </c>
      <c r="K70" s="31">
        <v>1330</v>
      </c>
      <c r="L70" s="33">
        <f t="shared" si="32"/>
        <v>253648</v>
      </c>
      <c r="M70" s="17"/>
      <c r="N70" s="86" t="s">
        <v>150</v>
      </c>
      <c r="O70" s="89" t="s">
        <v>151</v>
      </c>
      <c r="P70" s="90"/>
      <c r="Q70" s="91"/>
      <c r="R70" s="36">
        <v>90009</v>
      </c>
      <c r="S70" s="37">
        <v>14</v>
      </c>
      <c r="T70" s="44">
        <f t="shared" si="12"/>
        <v>90023</v>
      </c>
      <c r="U70" s="38">
        <v>210181</v>
      </c>
      <c r="V70" s="38">
        <v>1102</v>
      </c>
      <c r="W70" s="36">
        <v>1732</v>
      </c>
      <c r="X70" s="44">
        <f t="shared" si="1"/>
        <v>301306</v>
      </c>
    </row>
    <row r="71" spans="1:24" ht="7.5" customHeight="1" x14ac:dyDescent="0.15">
      <c r="A71" s="47"/>
      <c r="B71" s="122"/>
      <c r="C71" s="105"/>
      <c r="D71" s="81"/>
      <c r="E71" s="76" t="s">
        <v>152</v>
      </c>
      <c r="F71" s="31">
        <v>19977</v>
      </c>
      <c r="G71" s="32">
        <v>0</v>
      </c>
      <c r="H71" s="33">
        <f t="shared" si="31"/>
        <v>19977</v>
      </c>
      <c r="I71" s="34">
        <v>57821</v>
      </c>
      <c r="J71" s="34">
        <v>332</v>
      </c>
      <c r="K71" s="31">
        <v>674</v>
      </c>
      <c r="L71" s="33">
        <f t="shared" si="32"/>
        <v>78130</v>
      </c>
      <c r="M71" s="11"/>
      <c r="N71" s="87"/>
      <c r="O71" s="115" t="s">
        <v>153</v>
      </c>
      <c r="P71" s="95" t="s">
        <v>154</v>
      </c>
      <c r="Q71" s="94"/>
      <c r="R71" s="31">
        <v>70952</v>
      </c>
      <c r="S71" s="32">
        <v>18</v>
      </c>
      <c r="T71" s="33">
        <f t="shared" si="12"/>
        <v>70970</v>
      </c>
      <c r="U71" s="34">
        <v>173171</v>
      </c>
      <c r="V71" s="34">
        <v>1132</v>
      </c>
      <c r="W71" s="31">
        <v>1462</v>
      </c>
      <c r="X71" s="33">
        <f t="shared" si="1"/>
        <v>245273</v>
      </c>
    </row>
    <row r="72" spans="1:24" ht="7.5" customHeight="1" x14ac:dyDescent="0.15">
      <c r="A72" s="47"/>
      <c r="B72" s="122"/>
      <c r="C72" s="105"/>
      <c r="D72" s="82"/>
      <c r="E72" s="76" t="s">
        <v>10</v>
      </c>
      <c r="F72" s="45">
        <f>SUM(F70:F71)</f>
        <v>96799</v>
      </c>
      <c r="G72" s="32">
        <f>SUM(G70:G71)</f>
        <v>7</v>
      </c>
      <c r="H72" s="33">
        <f t="shared" si="31"/>
        <v>96806</v>
      </c>
      <c r="I72" s="31">
        <f>SUM(I70:I71)</f>
        <v>233596</v>
      </c>
      <c r="J72" s="31">
        <f>SUM(J70:J71)</f>
        <v>1376</v>
      </c>
      <c r="K72" s="31">
        <f>SUM(K70:K71)</f>
        <v>2004</v>
      </c>
      <c r="L72" s="33">
        <f t="shared" si="32"/>
        <v>331778</v>
      </c>
      <c r="M72" s="11"/>
      <c r="N72" s="87"/>
      <c r="O72" s="105"/>
      <c r="P72" s="95" t="s">
        <v>155</v>
      </c>
      <c r="Q72" s="94"/>
      <c r="R72" s="36">
        <v>29073</v>
      </c>
      <c r="S72" s="37">
        <v>10</v>
      </c>
      <c r="T72" s="33">
        <f t="shared" si="12"/>
        <v>29083</v>
      </c>
      <c r="U72" s="38">
        <v>104218</v>
      </c>
      <c r="V72" s="38">
        <v>679</v>
      </c>
      <c r="W72" s="36">
        <v>1232</v>
      </c>
      <c r="X72" s="44">
        <f t="shared" ref="X72:X73" si="35">SUM(T72:V72)</f>
        <v>133980</v>
      </c>
    </row>
    <row r="73" spans="1:24" ht="7.5" customHeight="1" x14ac:dyDescent="0.15">
      <c r="A73" s="47"/>
      <c r="B73" s="122"/>
      <c r="C73" s="105"/>
      <c r="D73" s="96" t="s">
        <v>156</v>
      </c>
      <c r="E73" s="76" t="s">
        <v>156</v>
      </c>
      <c r="F73" s="31">
        <v>13584</v>
      </c>
      <c r="G73" s="32">
        <v>1</v>
      </c>
      <c r="H73" s="33">
        <f t="shared" si="25"/>
        <v>13585</v>
      </c>
      <c r="I73" s="34">
        <v>51544</v>
      </c>
      <c r="J73" s="34">
        <v>279</v>
      </c>
      <c r="K73" s="31">
        <v>928</v>
      </c>
      <c r="L73" s="33">
        <f t="shared" si="26"/>
        <v>65408</v>
      </c>
      <c r="M73" s="11"/>
      <c r="N73" s="87"/>
      <c r="O73" s="106"/>
      <c r="P73" s="95" t="s">
        <v>10</v>
      </c>
      <c r="Q73" s="94"/>
      <c r="R73" s="36">
        <f>SUM(R71:R72)</f>
        <v>100025</v>
      </c>
      <c r="S73" s="37">
        <f>SUM(S71:S72)</f>
        <v>28</v>
      </c>
      <c r="T73" s="33">
        <f t="shared" si="12"/>
        <v>100053</v>
      </c>
      <c r="U73" s="38">
        <f t="shared" ref="U73:W73" si="36">SUM(U71:U72)</f>
        <v>277389</v>
      </c>
      <c r="V73" s="38">
        <f t="shared" si="36"/>
        <v>1811</v>
      </c>
      <c r="W73" s="36">
        <f t="shared" si="36"/>
        <v>2694</v>
      </c>
      <c r="X73" s="44">
        <f t="shared" si="35"/>
        <v>379253</v>
      </c>
    </row>
    <row r="74" spans="1:24" ht="7.5" customHeight="1" x14ac:dyDescent="0.15">
      <c r="A74" s="47"/>
      <c r="B74" s="122"/>
      <c r="C74" s="105"/>
      <c r="D74" s="97"/>
      <c r="E74" s="76" t="s">
        <v>157</v>
      </c>
      <c r="F74" s="31">
        <v>17053</v>
      </c>
      <c r="G74" s="32">
        <v>1</v>
      </c>
      <c r="H74" s="33">
        <f t="shared" si="25"/>
        <v>17054</v>
      </c>
      <c r="I74" s="34">
        <v>62521</v>
      </c>
      <c r="J74" s="34">
        <v>428</v>
      </c>
      <c r="K74" s="31">
        <v>1612</v>
      </c>
      <c r="L74" s="33">
        <f t="shared" si="26"/>
        <v>80003</v>
      </c>
      <c r="M74" s="11"/>
      <c r="N74" s="87"/>
      <c r="O74" s="92" t="s">
        <v>158</v>
      </c>
      <c r="P74" s="93"/>
      <c r="Q74" s="94"/>
      <c r="R74" s="31">
        <v>150657</v>
      </c>
      <c r="S74" s="32">
        <v>21</v>
      </c>
      <c r="T74" s="33">
        <f t="shared" si="12"/>
        <v>150678</v>
      </c>
      <c r="U74" s="34">
        <v>368427</v>
      </c>
      <c r="V74" s="34">
        <v>2697</v>
      </c>
      <c r="W74" s="31">
        <v>3468</v>
      </c>
      <c r="X74" s="33">
        <f t="shared" si="1"/>
        <v>521802</v>
      </c>
    </row>
    <row r="75" spans="1:24" ht="7.5" customHeight="1" x14ac:dyDescent="0.15">
      <c r="A75" s="47"/>
      <c r="B75" s="122"/>
      <c r="C75" s="105"/>
      <c r="D75" s="97"/>
      <c r="E75" s="76" t="s">
        <v>159</v>
      </c>
      <c r="F75" s="50">
        <v>12598</v>
      </c>
      <c r="G75" s="51">
        <v>3</v>
      </c>
      <c r="H75" s="33">
        <f t="shared" si="25"/>
        <v>12601</v>
      </c>
      <c r="I75" s="53">
        <v>41109</v>
      </c>
      <c r="J75" s="53">
        <v>406</v>
      </c>
      <c r="K75" s="50">
        <v>1816</v>
      </c>
      <c r="L75" s="33">
        <f t="shared" si="26"/>
        <v>54116</v>
      </c>
      <c r="M75" s="11"/>
      <c r="N75" s="87"/>
      <c r="O75" s="92" t="s">
        <v>160</v>
      </c>
      <c r="P75" s="93"/>
      <c r="Q75" s="94"/>
      <c r="R75" s="31">
        <v>97590</v>
      </c>
      <c r="S75" s="32">
        <v>26</v>
      </c>
      <c r="T75" s="33">
        <f t="shared" si="12"/>
        <v>97616</v>
      </c>
      <c r="U75" s="34">
        <v>203681</v>
      </c>
      <c r="V75" s="34">
        <v>1192</v>
      </c>
      <c r="W75" s="31">
        <v>1561</v>
      </c>
      <c r="X75" s="33">
        <f t="shared" si="1"/>
        <v>302489</v>
      </c>
    </row>
    <row r="76" spans="1:24" ht="7.5" customHeight="1" x14ac:dyDescent="0.15">
      <c r="A76" s="47"/>
      <c r="B76" s="122"/>
      <c r="C76" s="106"/>
      <c r="D76" s="98"/>
      <c r="E76" s="76" t="s">
        <v>10</v>
      </c>
      <c r="F76" s="45">
        <f>SUM(F73:F75)</f>
        <v>43235</v>
      </c>
      <c r="G76" s="32">
        <f>SUM(G73:G75)</f>
        <v>5</v>
      </c>
      <c r="H76" s="33">
        <f t="shared" si="25"/>
        <v>43240</v>
      </c>
      <c r="I76" s="31">
        <f t="shared" ref="I76:K76" si="37">SUM(I73:I75)</f>
        <v>155174</v>
      </c>
      <c r="J76" s="31">
        <f t="shared" si="37"/>
        <v>1113</v>
      </c>
      <c r="K76" s="31">
        <f t="shared" si="37"/>
        <v>4356</v>
      </c>
      <c r="L76" s="33">
        <f t="shared" si="26"/>
        <v>199527</v>
      </c>
      <c r="M76" s="11"/>
      <c r="N76" s="88"/>
      <c r="O76" s="83" t="s">
        <v>37</v>
      </c>
      <c r="P76" s="84"/>
      <c r="Q76" s="85"/>
      <c r="R76" s="39">
        <f>SUM(R73:R75,R70)</f>
        <v>438281</v>
      </c>
      <c r="S76" s="42">
        <f>SUM(S73:S75,S70)</f>
        <v>89</v>
      </c>
      <c r="T76" s="41">
        <f t="shared" si="12"/>
        <v>438370</v>
      </c>
      <c r="U76" s="43">
        <f t="shared" ref="U76:W76" si="38">SUM(U73:U75,U70)</f>
        <v>1059678</v>
      </c>
      <c r="V76" s="43">
        <f t="shared" si="38"/>
        <v>6802</v>
      </c>
      <c r="W76" s="39">
        <f t="shared" si="38"/>
        <v>9455</v>
      </c>
      <c r="X76" s="41">
        <f t="shared" si="1"/>
        <v>1504850</v>
      </c>
    </row>
    <row r="77" spans="1:24" ht="7.5" customHeight="1" x14ac:dyDescent="0.15">
      <c r="A77" s="47"/>
      <c r="B77" s="122"/>
      <c r="C77" s="104" t="s">
        <v>161</v>
      </c>
      <c r="D77" s="107" t="s">
        <v>162</v>
      </c>
      <c r="E77" s="76" t="s">
        <v>163</v>
      </c>
      <c r="F77" s="50">
        <v>41644</v>
      </c>
      <c r="G77" s="51">
        <v>16</v>
      </c>
      <c r="H77" s="52">
        <f>SUM(F77:G77)</f>
        <v>41660</v>
      </c>
      <c r="I77" s="53">
        <v>39718</v>
      </c>
      <c r="J77" s="53">
        <v>1488</v>
      </c>
      <c r="K77" s="50">
        <v>6557</v>
      </c>
      <c r="L77" s="52">
        <f>SUM(H77:J77)</f>
        <v>82866</v>
      </c>
      <c r="M77" s="11"/>
      <c r="N77" s="86" t="s">
        <v>164</v>
      </c>
      <c r="O77" s="108" t="s">
        <v>165</v>
      </c>
      <c r="P77" s="109" t="s">
        <v>166</v>
      </c>
      <c r="Q77" s="91"/>
      <c r="R77" s="18">
        <v>103912</v>
      </c>
      <c r="S77" s="19">
        <v>5</v>
      </c>
      <c r="T77" s="20">
        <f t="shared" si="12"/>
        <v>103917</v>
      </c>
      <c r="U77" s="21">
        <v>377804</v>
      </c>
      <c r="V77" s="21">
        <v>2376</v>
      </c>
      <c r="W77" s="18">
        <v>8261</v>
      </c>
      <c r="X77" s="20">
        <f t="shared" si="1"/>
        <v>484097</v>
      </c>
    </row>
    <row r="78" spans="1:24" ht="7.5" customHeight="1" x14ac:dyDescent="0.15">
      <c r="A78" s="47"/>
      <c r="B78" s="122"/>
      <c r="C78" s="105"/>
      <c r="D78" s="107"/>
      <c r="E78" s="76" t="s">
        <v>167</v>
      </c>
      <c r="F78" s="50">
        <v>12786</v>
      </c>
      <c r="G78" s="51">
        <v>5</v>
      </c>
      <c r="H78" s="52">
        <f>SUM(F78:G78)</f>
        <v>12791</v>
      </c>
      <c r="I78" s="53">
        <v>14266</v>
      </c>
      <c r="J78" s="53">
        <v>443</v>
      </c>
      <c r="K78" s="50">
        <v>1951</v>
      </c>
      <c r="L78" s="52">
        <f>SUM(H78:J78)</f>
        <v>27500</v>
      </c>
      <c r="M78" s="11"/>
      <c r="N78" s="87"/>
      <c r="O78" s="105"/>
      <c r="P78" s="95" t="s">
        <v>168</v>
      </c>
      <c r="Q78" s="94"/>
      <c r="R78" s="31">
        <v>79354</v>
      </c>
      <c r="S78" s="32">
        <v>8</v>
      </c>
      <c r="T78" s="33">
        <f t="shared" si="12"/>
        <v>79362</v>
      </c>
      <c r="U78" s="34">
        <v>285242</v>
      </c>
      <c r="V78" s="34">
        <v>1406</v>
      </c>
      <c r="W78" s="31">
        <v>2702</v>
      </c>
      <c r="X78" s="33">
        <f t="shared" ref="X78:X88" si="39">SUM(T78:V78)</f>
        <v>366010</v>
      </c>
    </row>
    <row r="79" spans="1:24" ht="7.5" customHeight="1" x14ac:dyDescent="0.15">
      <c r="A79" s="47"/>
      <c r="B79" s="122"/>
      <c r="C79" s="105"/>
      <c r="D79" s="107"/>
      <c r="E79" s="76" t="s">
        <v>10</v>
      </c>
      <c r="F79" s="45">
        <f>SUM(F77:F78)</f>
        <v>54430</v>
      </c>
      <c r="G79" s="32">
        <f>SUM(G77:G78)</f>
        <v>21</v>
      </c>
      <c r="H79" s="33">
        <f>SUM(F79:G79)</f>
        <v>54451</v>
      </c>
      <c r="I79" s="45">
        <f>SUM(I77:I78)</f>
        <v>53984</v>
      </c>
      <c r="J79" s="45">
        <f>SUM(J77:J78)</f>
        <v>1931</v>
      </c>
      <c r="K79" s="45">
        <f>SUM(K77:K78)</f>
        <v>8508</v>
      </c>
      <c r="L79" s="52">
        <f>SUM(H79:J79)</f>
        <v>110366</v>
      </c>
      <c r="M79" s="11"/>
      <c r="N79" s="87"/>
      <c r="O79" s="105"/>
      <c r="P79" s="95" t="s">
        <v>169</v>
      </c>
      <c r="Q79" s="94"/>
      <c r="R79" s="31">
        <v>91768</v>
      </c>
      <c r="S79" s="32">
        <v>6</v>
      </c>
      <c r="T79" s="33">
        <f t="shared" si="12"/>
        <v>91774</v>
      </c>
      <c r="U79" s="34">
        <v>249286</v>
      </c>
      <c r="V79" s="34">
        <v>1201</v>
      </c>
      <c r="W79" s="31">
        <v>1835</v>
      </c>
      <c r="X79" s="33">
        <f t="shared" si="39"/>
        <v>342261</v>
      </c>
    </row>
    <row r="80" spans="1:24" ht="7.5" customHeight="1" x14ac:dyDescent="0.15">
      <c r="A80" s="47"/>
      <c r="B80" s="122"/>
      <c r="C80" s="105"/>
      <c r="D80" s="96" t="s">
        <v>170</v>
      </c>
      <c r="E80" s="76" t="s">
        <v>170</v>
      </c>
      <c r="F80" s="31">
        <v>35470</v>
      </c>
      <c r="G80" s="32">
        <v>7</v>
      </c>
      <c r="H80" s="33">
        <f t="shared" si="25"/>
        <v>35477</v>
      </c>
      <c r="I80" s="34">
        <v>43328</v>
      </c>
      <c r="J80" s="34">
        <v>1085</v>
      </c>
      <c r="K80" s="31">
        <v>5461</v>
      </c>
      <c r="L80" s="33">
        <f t="shared" si="26"/>
        <v>79890</v>
      </c>
      <c r="M80" s="11"/>
      <c r="N80" s="87"/>
      <c r="O80" s="106"/>
      <c r="P80" s="95" t="s">
        <v>171</v>
      </c>
      <c r="Q80" s="94"/>
      <c r="R80" s="31">
        <v>43516</v>
      </c>
      <c r="S80" s="32">
        <v>3</v>
      </c>
      <c r="T80" s="33">
        <f t="shared" si="12"/>
        <v>43519</v>
      </c>
      <c r="U80" s="34">
        <v>127298</v>
      </c>
      <c r="V80" s="34">
        <v>529</v>
      </c>
      <c r="W80" s="31">
        <v>859</v>
      </c>
      <c r="X80" s="33">
        <f t="shared" si="39"/>
        <v>171346</v>
      </c>
    </row>
    <row r="81" spans="1:24" ht="7.5" customHeight="1" x14ac:dyDescent="0.15">
      <c r="A81" s="47"/>
      <c r="B81" s="122"/>
      <c r="C81" s="105"/>
      <c r="D81" s="97"/>
      <c r="E81" s="76" t="s">
        <v>172</v>
      </c>
      <c r="F81" s="50">
        <v>7599</v>
      </c>
      <c r="G81" s="51">
        <v>2</v>
      </c>
      <c r="H81" s="52">
        <f>SUM(F81:G81)</f>
        <v>7601</v>
      </c>
      <c r="I81" s="53">
        <v>9230</v>
      </c>
      <c r="J81" s="53">
        <v>256</v>
      </c>
      <c r="K81" s="50">
        <v>1069</v>
      </c>
      <c r="L81" s="52">
        <f>SUM(H81:J81)</f>
        <v>17087</v>
      </c>
      <c r="M81" s="11"/>
      <c r="N81" s="87"/>
      <c r="O81" s="92" t="s">
        <v>173</v>
      </c>
      <c r="P81" s="93"/>
      <c r="Q81" s="94"/>
      <c r="R81" s="31">
        <v>88838</v>
      </c>
      <c r="S81" s="32">
        <v>13</v>
      </c>
      <c r="T81" s="33">
        <f t="shared" si="12"/>
        <v>88851</v>
      </c>
      <c r="U81" s="34">
        <v>251284</v>
      </c>
      <c r="V81" s="34">
        <v>1379</v>
      </c>
      <c r="W81" s="31">
        <v>1495</v>
      </c>
      <c r="X81" s="33">
        <f t="shared" si="39"/>
        <v>341514</v>
      </c>
    </row>
    <row r="82" spans="1:24" ht="7.5" customHeight="1" x14ac:dyDescent="0.15">
      <c r="A82" s="47"/>
      <c r="B82" s="122"/>
      <c r="C82" s="105"/>
      <c r="D82" s="97"/>
      <c r="E82" s="76" t="s">
        <v>174</v>
      </c>
      <c r="F82" s="50">
        <v>10158</v>
      </c>
      <c r="G82" s="51">
        <v>3</v>
      </c>
      <c r="H82" s="52">
        <f>SUM(F82:G82)</f>
        <v>10161</v>
      </c>
      <c r="I82" s="53">
        <v>13756</v>
      </c>
      <c r="J82" s="53">
        <v>331</v>
      </c>
      <c r="K82" s="50">
        <v>1838</v>
      </c>
      <c r="L82" s="52">
        <f>SUM(H82:J82)</f>
        <v>24248</v>
      </c>
      <c r="M82" s="11"/>
      <c r="N82" s="87"/>
      <c r="O82" s="104" t="s">
        <v>175</v>
      </c>
      <c r="P82" s="95" t="s">
        <v>176</v>
      </c>
      <c r="Q82" s="94"/>
      <c r="R82" s="31">
        <v>82932</v>
      </c>
      <c r="S82" s="32">
        <v>9</v>
      </c>
      <c r="T82" s="33">
        <f t="shared" si="12"/>
        <v>82941</v>
      </c>
      <c r="U82" s="34">
        <v>237984</v>
      </c>
      <c r="V82" s="34">
        <v>1297</v>
      </c>
      <c r="W82" s="31">
        <v>2202</v>
      </c>
      <c r="X82" s="33">
        <f t="shared" si="39"/>
        <v>322222</v>
      </c>
    </row>
    <row r="83" spans="1:24" ht="7.5" customHeight="1" x14ac:dyDescent="0.15">
      <c r="A83" s="47"/>
      <c r="B83" s="122"/>
      <c r="C83" s="105"/>
      <c r="D83" s="98"/>
      <c r="E83" s="76" t="s">
        <v>10</v>
      </c>
      <c r="F83" s="45">
        <f>SUM(F80:F82)</f>
        <v>53227</v>
      </c>
      <c r="G83" s="32">
        <f>SUM(G80:G82)</f>
        <v>12</v>
      </c>
      <c r="H83" s="33">
        <f>SUM(F83:G83)</f>
        <v>53239</v>
      </c>
      <c r="I83" s="45">
        <f t="shared" ref="I83:K83" si="40">SUM(I80:I82)</f>
        <v>66314</v>
      </c>
      <c r="J83" s="45">
        <f t="shared" si="40"/>
        <v>1672</v>
      </c>
      <c r="K83" s="45">
        <f t="shared" si="40"/>
        <v>8368</v>
      </c>
      <c r="L83" s="52">
        <f>SUM(H83:J83)</f>
        <v>121225</v>
      </c>
      <c r="M83" s="11"/>
      <c r="N83" s="87"/>
      <c r="O83" s="105"/>
      <c r="P83" s="95" t="s">
        <v>177</v>
      </c>
      <c r="Q83" s="94"/>
      <c r="R83" s="31">
        <v>41762</v>
      </c>
      <c r="S83" s="32">
        <v>4</v>
      </c>
      <c r="T83" s="33">
        <f t="shared" si="12"/>
        <v>41766</v>
      </c>
      <c r="U83" s="34">
        <v>110304</v>
      </c>
      <c r="V83" s="34">
        <v>479</v>
      </c>
      <c r="W83" s="31">
        <v>839</v>
      </c>
      <c r="X83" s="33">
        <f t="shared" si="39"/>
        <v>152549</v>
      </c>
    </row>
    <row r="84" spans="1:24" ht="7.5" customHeight="1" x14ac:dyDescent="0.15">
      <c r="A84" s="47"/>
      <c r="B84" s="122"/>
      <c r="C84" s="105"/>
      <c r="D84" s="96" t="s">
        <v>178</v>
      </c>
      <c r="E84" s="75" t="s">
        <v>178</v>
      </c>
      <c r="F84" s="50">
        <v>46397</v>
      </c>
      <c r="G84" s="51">
        <v>7</v>
      </c>
      <c r="H84" s="52">
        <f>SUM(F84:G84)</f>
        <v>46404</v>
      </c>
      <c r="I84" s="53">
        <v>68867</v>
      </c>
      <c r="J84" s="53">
        <v>1636</v>
      </c>
      <c r="K84" s="50">
        <v>8158</v>
      </c>
      <c r="L84" s="52">
        <f>SUM(H84:J84)</f>
        <v>116907</v>
      </c>
      <c r="M84" s="11"/>
      <c r="N84" s="87"/>
      <c r="O84" s="106"/>
      <c r="P84" s="95" t="s">
        <v>179</v>
      </c>
      <c r="Q84" s="94"/>
      <c r="R84" s="31">
        <v>12550</v>
      </c>
      <c r="S84" s="32">
        <v>0</v>
      </c>
      <c r="T84" s="33">
        <f t="shared" si="12"/>
        <v>12550</v>
      </c>
      <c r="U84" s="34">
        <v>21017</v>
      </c>
      <c r="V84" s="34">
        <v>179</v>
      </c>
      <c r="W84" s="31">
        <v>140</v>
      </c>
      <c r="X84" s="33">
        <f t="shared" si="39"/>
        <v>33746</v>
      </c>
    </row>
    <row r="85" spans="1:24" ht="7.5" customHeight="1" x14ac:dyDescent="0.15">
      <c r="A85" s="47"/>
      <c r="B85" s="122"/>
      <c r="C85" s="105"/>
      <c r="D85" s="97"/>
      <c r="E85" s="76" t="s">
        <v>180</v>
      </c>
      <c r="F85" s="50">
        <v>7495</v>
      </c>
      <c r="G85" s="51">
        <v>0</v>
      </c>
      <c r="H85" s="52">
        <f>SUM(F85:G85)</f>
        <v>7495</v>
      </c>
      <c r="I85" s="53">
        <v>7642</v>
      </c>
      <c r="J85" s="53">
        <v>442</v>
      </c>
      <c r="K85" s="50">
        <v>1867</v>
      </c>
      <c r="L85" s="52">
        <f>SUM(H85:J85)</f>
        <v>15579</v>
      </c>
      <c r="M85" s="54"/>
      <c r="N85" s="87"/>
      <c r="O85" s="92" t="s">
        <v>181</v>
      </c>
      <c r="P85" s="93"/>
      <c r="Q85" s="94"/>
      <c r="R85" s="31">
        <v>183178</v>
      </c>
      <c r="S85" s="32">
        <v>13</v>
      </c>
      <c r="T85" s="33">
        <f t="shared" si="12"/>
        <v>183191</v>
      </c>
      <c r="U85" s="34">
        <v>480029</v>
      </c>
      <c r="V85" s="34">
        <v>3348</v>
      </c>
      <c r="W85" s="31">
        <v>3634</v>
      </c>
      <c r="X85" s="33">
        <f t="shared" si="39"/>
        <v>666568</v>
      </c>
    </row>
    <row r="86" spans="1:24" ht="7.5" customHeight="1" x14ac:dyDescent="0.15">
      <c r="A86" s="47"/>
      <c r="B86" s="122"/>
      <c r="C86" s="105"/>
      <c r="D86" s="97"/>
      <c r="E86" s="76" t="s">
        <v>182</v>
      </c>
      <c r="F86" s="31">
        <v>9528</v>
      </c>
      <c r="G86" s="32">
        <v>4</v>
      </c>
      <c r="H86" s="33">
        <f t="shared" si="25"/>
        <v>9532</v>
      </c>
      <c r="I86" s="34">
        <v>17337</v>
      </c>
      <c r="J86" s="34">
        <v>279</v>
      </c>
      <c r="K86" s="31">
        <v>1783</v>
      </c>
      <c r="L86" s="33">
        <f t="shared" si="26"/>
        <v>27148</v>
      </c>
      <c r="M86" s="54"/>
      <c r="N86" s="87"/>
      <c r="O86" s="92" t="s">
        <v>183</v>
      </c>
      <c r="P86" s="93"/>
      <c r="Q86" s="94"/>
      <c r="R86" s="31">
        <v>123624</v>
      </c>
      <c r="S86" s="32">
        <v>15</v>
      </c>
      <c r="T86" s="33">
        <f t="shared" si="12"/>
        <v>123639</v>
      </c>
      <c r="U86" s="55">
        <v>321873</v>
      </c>
      <c r="V86" s="55">
        <v>1759</v>
      </c>
      <c r="W86" s="31">
        <v>2288</v>
      </c>
      <c r="X86" s="33">
        <f t="shared" si="39"/>
        <v>447271</v>
      </c>
    </row>
    <row r="87" spans="1:24" ht="7.5" customHeight="1" x14ac:dyDescent="0.15">
      <c r="A87" s="56"/>
      <c r="B87" s="122"/>
      <c r="C87" s="105"/>
      <c r="D87" s="98"/>
      <c r="E87" s="76" t="s">
        <v>10</v>
      </c>
      <c r="F87" s="45">
        <f>SUM(F84:F86)</f>
        <v>63420</v>
      </c>
      <c r="G87" s="32">
        <f>SUM(G84:G86)</f>
        <v>11</v>
      </c>
      <c r="H87" s="33">
        <f t="shared" si="25"/>
        <v>63431</v>
      </c>
      <c r="I87" s="45">
        <f t="shared" ref="I87:K87" si="41">SUM(I84:I86)</f>
        <v>93846</v>
      </c>
      <c r="J87" s="45">
        <f t="shared" si="41"/>
        <v>2357</v>
      </c>
      <c r="K87" s="45">
        <f t="shared" si="41"/>
        <v>11808</v>
      </c>
      <c r="L87" s="33">
        <f t="shared" si="26"/>
        <v>159634</v>
      </c>
      <c r="M87" s="54"/>
      <c r="N87" s="87"/>
      <c r="O87" s="92" t="s">
        <v>184</v>
      </c>
      <c r="P87" s="93"/>
      <c r="Q87" s="94"/>
      <c r="R87" s="31">
        <v>145319</v>
      </c>
      <c r="S87" s="32">
        <v>7</v>
      </c>
      <c r="T87" s="33">
        <f t="shared" si="12"/>
        <v>145326</v>
      </c>
      <c r="U87" s="55">
        <v>328773</v>
      </c>
      <c r="V87" s="55">
        <v>1642</v>
      </c>
      <c r="W87" s="57">
        <v>2022</v>
      </c>
      <c r="X87" s="33">
        <f t="shared" si="39"/>
        <v>475741</v>
      </c>
    </row>
    <row r="88" spans="1:24" ht="7.5" customHeight="1" x14ac:dyDescent="0.15">
      <c r="A88" s="58"/>
      <c r="B88" s="122"/>
      <c r="C88" s="105"/>
      <c r="D88" s="99" t="s">
        <v>185</v>
      </c>
      <c r="E88" s="100"/>
      <c r="F88" s="31">
        <v>47089</v>
      </c>
      <c r="G88" s="32">
        <v>14</v>
      </c>
      <c r="H88" s="33">
        <f t="shared" si="25"/>
        <v>47103</v>
      </c>
      <c r="I88" s="34">
        <v>143145</v>
      </c>
      <c r="J88" s="34">
        <v>1132</v>
      </c>
      <c r="K88" s="31">
        <v>3771</v>
      </c>
      <c r="L88" s="33">
        <f t="shared" si="26"/>
        <v>191380</v>
      </c>
      <c r="M88" s="54"/>
      <c r="N88" s="87"/>
      <c r="O88" s="111" t="s">
        <v>186</v>
      </c>
      <c r="P88" s="95" t="s">
        <v>187</v>
      </c>
      <c r="Q88" s="94"/>
      <c r="R88" s="31">
        <v>195838</v>
      </c>
      <c r="S88" s="32">
        <v>12</v>
      </c>
      <c r="T88" s="33">
        <f t="shared" si="12"/>
        <v>195850</v>
      </c>
      <c r="U88" s="55">
        <v>439730</v>
      </c>
      <c r="V88" s="55">
        <v>2246</v>
      </c>
      <c r="W88" s="57">
        <v>3085</v>
      </c>
      <c r="X88" s="33">
        <f t="shared" si="39"/>
        <v>637826</v>
      </c>
    </row>
    <row r="89" spans="1:24" ht="7.5" customHeight="1" x14ac:dyDescent="0.15">
      <c r="A89" s="58"/>
      <c r="B89" s="122"/>
      <c r="C89" s="106"/>
      <c r="D89" s="99" t="s">
        <v>188</v>
      </c>
      <c r="E89" s="100"/>
      <c r="F89" s="31">
        <v>75857</v>
      </c>
      <c r="G89" s="32">
        <v>22</v>
      </c>
      <c r="H89" s="33">
        <f t="shared" si="25"/>
        <v>75879</v>
      </c>
      <c r="I89" s="34">
        <v>187252</v>
      </c>
      <c r="J89" s="34">
        <v>2026</v>
      </c>
      <c r="K89" s="31">
        <v>8609</v>
      </c>
      <c r="L89" s="33">
        <f t="shared" si="26"/>
        <v>265157</v>
      </c>
      <c r="N89" s="87"/>
      <c r="O89" s="112"/>
      <c r="P89" s="113" t="s">
        <v>189</v>
      </c>
      <c r="Q89" s="114"/>
      <c r="R89" s="31">
        <f t="shared" ref="R89:W89" si="42">SUM(R101:R102)</f>
        <v>24587</v>
      </c>
      <c r="S89" s="32">
        <f t="shared" si="42"/>
        <v>0</v>
      </c>
      <c r="T89" s="33">
        <f>SUM(T101:T102)</f>
        <v>24587</v>
      </c>
      <c r="U89" s="55">
        <f>SUM(U101:U102)</f>
        <v>35786</v>
      </c>
      <c r="V89" s="55">
        <f t="shared" si="42"/>
        <v>272</v>
      </c>
      <c r="W89" s="57">
        <f t="shared" si="42"/>
        <v>372</v>
      </c>
      <c r="X89" s="33">
        <f>SUM(T89:V89)</f>
        <v>60645</v>
      </c>
    </row>
    <row r="90" spans="1:24" ht="7.5" customHeight="1" x14ac:dyDescent="0.15">
      <c r="A90" s="58"/>
      <c r="B90" s="122"/>
      <c r="C90" s="79" t="s">
        <v>190</v>
      </c>
      <c r="D90" s="80" t="s">
        <v>190</v>
      </c>
      <c r="E90" s="75" t="s">
        <v>191</v>
      </c>
      <c r="F90" s="31">
        <v>109308</v>
      </c>
      <c r="G90" s="32">
        <v>23</v>
      </c>
      <c r="H90" s="33">
        <f t="shared" si="25"/>
        <v>109331</v>
      </c>
      <c r="I90" s="34">
        <v>264227</v>
      </c>
      <c r="J90" s="34">
        <v>3482</v>
      </c>
      <c r="K90" s="31">
        <v>12495</v>
      </c>
      <c r="L90" s="33">
        <f t="shared" si="26"/>
        <v>377040</v>
      </c>
      <c r="N90" s="88"/>
      <c r="O90" s="83" t="s">
        <v>37</v>
      </c>
      <c r="P90" s="84"/>
      <c r="Q90" s="85"/>
      <c r="R90" s="39">
        <f>SUM(R77:R89)</f>
        <v>1217178</v>
      </c>
      <c r="S90" s="42">
        <f>SUM(S77:S89)</f>
        <v>95</v>
      </c>
      <c r="T90" s="41">
        <f t="shared" ref="T90:T95" si="43">SUM(R90:S90)</f>
        <v>1217273</v>
      </c>
      <c r="U90" s="49">
        <f>SUM(U77:U89)</f>
        <v>3266410</v>
      </c>
      <c r="V90" s="49">
        <f>SUM(V77:V89)</f>
        <v>18113</v>
      </c>
      <c r="W90" s="40">
        <f>SUM(W77:W89)</f>
        <v>29734</v>
      </c>
      <c r="X90" s="41">
        <f t="shared" ref="X90:X95" si="44">SUM(T90:V90)</f>
        <v>4501796</v>
      </c>
    </row>
    <row r="91" spans="1:24" ht="7.5" customHeight="1" x14ac:dyDescent="0.15">
      <c r="B91" s="122"/>
      <c r="C91" s="79"/>
      <c r="D91" s="81"/>
      <c r="E91" s="75" t="s">
        <v>192</v>
      </c>
      <c r="F91" s="31">
        <v>28515</v>
      </c>
      <c r="G91" s="32">
        <v>7</v>
      </c>
      <c r="H91" s="33">
        <f t="shared" si="25"/>
        <v>28522</v>
      </c>
      <c r="I91" s="34">
        <v>53358</v>
      </c>
      <c r="J91" s="34">
        <v>909</v>
      </c>
      <c r="K91" s="31">
        <v>4660</v>
      </c>
      <c r="L91" s="33">
        <f t="shared" si="26"/>
        <v>82789</v>
      </c>
      <c r="N91" s="86" t="s">
        <v>193</v>
      </c>
      <c r="O91" s="89" t="s">
        <v>194</v>
      </c>
      <c r="P91" s="90"/>
      <c r="Q91" s="91"/>
      <c r="R91" s="18">
        <v>117991</v>
      </c>
      <c r="S91" s="19">
        <v>3</v>
      </c>
      <c r="T91" s="20">
        <f t="shared" si="43"/>
        <v>117994</v>
      </c>
      <c r="U91" s="60">
        <v>429932</v>
      </c>
      <c r="V91" s="21">
        <v>2467</v>
      </c>
      <c r="W91" s="18">
        <v>2026</v>
      </c>
      <c r="X91" s="20">
        <f t="shared" si="44"/>
        <v>550393</v>
      </c>
    </row>
    <row r="92" spans="1:24" ht="7.5" customHeight="1" x14ac:dyDescent="0.15">
      <c r="B92" s="122"/>
      <c r="C92" s="79"/>
      <c r="D92" s="82"/>
      <c r="E92" s="75" t="s">
        <v>10</v>
      </c>
      <c r="F92" s="31">
        <f>SUM(F90:F91)</f>
        <v>137823</v>
      </c>
      <c r="G92" s="32">
        <f>SUM(G90:G91)</f>
        <v>30</v>
      </c>
      <c r="H92" s="33">
        <f t="shared" si="25"/>
        <v>137853</v>
      </c>
      <c r="I92" s="34">
        <f>SUM(I90:I91)</f>
        <v>317585</v>
      </c>
      <c r="J92" s="34">
        <f>SUM(J90:J91)</f>
        <v>4391</v>
      </c>
      <c r="K92" s="31">
        <f>SUM(K90:K91)</f>
        <v>17155</v>
      </c>
      <c r="L92" s="33">
        <f t="shared" si="26"/>
        <v>459829</v>
      </c>
      <c r="N92" s="87"/>
      <c r="O92" s="92" t="s">
        <v>195</v>
      </c>
      <c r="P92" s="93"/>
      <c r="Q92" s="94"/>
      <c r="R92" s="31">
        <v>11696</v>
      </c>
      <c r="S92" s="32">
        <v>0</v>
      </c>
      <c r="T92" s="33">
        <f t="shared" si="43"/>
        <v>11696</v>
      </c>
      <c r="U92" s="34">
        <v>21354</v>
      </c>
      <c r="V92" s="34">
        <v>228</v>
      </c>
      <c r="W92" s="31">
        <v>113</v>
      </c>
      <c r="X92" s="33">
        <f t="shared" si="44"/>
        <v>33278</v>
      </c>
    </row>
    <row r="93" spans="1:24" ht="7.5" customHeight="1" x14ac:dyDescent="0.15">
      <c r="B93" s="122"/>
      <c r="C93" s="79"/>
      <c r="D93" s="95" t="s">
        <v>196</v>
      </c>
      <c r="E93" s="94"/>
      <c r="F93" s="31">
        <v>73313</v>
      </c>
      <c r="G93" s="32">
        <v>11</v>
      </c>
      <c r="H93" s="33">
        <f t="shared" si="25"/>
        <v>73324</v>
      </c>
      <c r="I93" s="34">
        <v>219714</v>
      </c>
      <c r="J93" s="34">
        <v>1600</v>
      </c>
      <c r="K93" s="31">
        <v>4093</v>
      </c>
      <c r="L93" s="33">
        <f t="shared" si="26"/>
        <v>294638</v>
      </c>
      <c r="N93" s="87"/>
      <c r="O93" s="92" t="s">
        <v>197</v>
      </c>
      <c r="P93" s="93"/>
      <c r="Q93" s="94"/>
      <c r="R93" s="31">
        <v>10570</v>
      </c>
      <c r="S93" s="32">
        <v>0</v>
      </c>
      <c r="T93" s="33">
        <f t="shared" si="43"/>
        <v>10570</v>
      </c>
      <c r="U93" s="34">
        <v>19376</v>
      </c>
      <c r="V93" s="34">
        <v>180</v>
      </c>
      <c r="W93" s="31">
        <v>180</v>
      </c>
      <c r="X93" s="33">
        <f t="shared" si="44"/>
        <v>30126</v>
      </c>
    </row>
    <row r="94" spans="1:24" ht="7.5" customHeight="1" x14ac:dyDescent="0.15">
      <c r="B94" s="122"/>
      <c r="C94" s="79"/>
      <c r="D94" s="95" t="s">
        <v>198</v>
      </c>
      <c r="E94" s="94"/>
      <c r="F94" s="31">
        <v>64678</v>
      </c>
      <c r="G94" s="32">
        <v>22</v>
      </c>
      <c r="H94" s="33">
        <f t="shared" si="25"/>
        <v>64700</v>
      </c>
      <c r="I94" s="34">
        <v>196229</v>
      </c>
      <c r="J94" s="34">
        <v>1519</v>
      </c>
      <c r="K94" s="31">
        <v>5642</v>
      </c>
      <c r="L94" s="33">
        <f t="shared" si="26"/>
        <v>262448</v>
      </c>
      <c r="N94" s="88"/>
      <c r="O94" s="83" t="s">
        <v>37</v>
      </c>
      <c r="P94" s="84"/>
      <c r="Q94" s="85"/>
      <c r="R94" s="39">
        <f>SUM(R91:R93)</f>
        <v>140257</v>
      </c>
      <c r="S94" s="42">
        <f>SUM(S91:S93)</f>
        <v>3</v>
      </c>
      <c r="T94" s="41">
        <f t="shared" si="43"/>
        <v>140260</v>
      </c>
      <c r="U94" s="43">
        <f>SUM(U91:U93)</f>
        <v>470662</v>
      </c>
      <c r="V94" s="43">
        <f>SUM(V91:V93)</f>
        <v>2875</v>
      </c>
      <c r="W94" s="39">
        <f>SUM(W91:W93)</f>
        <v>2319</v>
      </c>
      <c r="X94" s="41">
        <f t="shared" si="44"/>
        <v>613797</v>
      </c>
    </row>
    <row r="95" spans="1:24" ht="7.5" customHeight="1" x14ac:dyDescent="0.15">
      <c r="B95" s="122"/>
      <c r="C95" s="79" t="s">
        <v>199</v>
      </c>
      <c r="D95" s="99" t="s">
        <v>200</v>
      </c>
      <c r="E95" s="100"/>
      <c r="F95" s="31">
        <v>97274</v>
      </c>
      <c r="G95" s="32">
        <v>24</v>
      </c>
      <c r="H95" s="33">
        <f t="shared" si="25"/>
        <v>97298</v>
      </c>
      <c r="I95" s="34">
        <v>203576</v>
      </c>
      <c r="J95" s="34">
        <v>1448</v>
      </c>
      <c r="K95" s="31">
        <v>1749</v>
      </c>
      <c r="L95" s="33">
        <f t="shared" si="26"/>
        <v>302322</v>
      </c>
      <c r="N95" s="101" t="s">
        <v>201</v>
      </c>
      <c r="O95" s="102"/>
      <c r="P95" s="102"/>
      <c r="Q95" s="103"/>
      <c r="R95" s="61">
        <f>SUM(F40,F19,F98,R16,R42,R56,R69,R76,R90,R94)</f>
        <v>8346963</v>
      </c>
      <c r="S95" s="61">
        <f>SUM(G40,G19,G98,S16,S42,S56,S69,S76,S90,S94)</f>
        <v>1212</v>
      </c>
      <c r="T95" s="62">
        <f t="shared" si="43"/>
        <v>8348175</v>
      </c>
      <c r="U95" s="63">
        <f t="shared" ref="U95:W95" si="45">SUM(I40,I19,I98,U16,U42,U56,U69,U76,U90,U94)</f>
        <v>22982466</v>
      </c>
      <c r="V95" s="63">
        <f t="shared" si="45"/>
        <v>160776</v>
      </c>
      <c r="W95" s="64">
        <f t="shared" si="45"/>
        <v>325442</v>
      </c>
      <c r="X95" s="62">
        <f t="shared" si="44"/>
        <v>31491417</v>
      </c>
    </row>
    <row r="96" spans="1:24" ht="7.5" customHeight="1" x14ac:dyDescent="0.15">
      <c r="B96" s="122"/>
      <c r="C96" s="79"/>
      <c r="D96" s="99" t="s">
        <v>202</v>
      </c>
      <c r="E96" s="100"/>
      <c r="F96" s="31">
        <v>11171</v>
      </c>
      <c r="G96" s="32">
        <v>4</v>
      </c>
      <c r="H96" s="33">
        <f t="shared" si="25"/>
        <v>11175</v>
      </c>
      <c r="I96" s="34">
        <v>26944</v>
      </c>
      <c r="J96" s="34">
        <v>203</v>
      </c>
      <c r="K96" s="31">
        <v>127</v>
      </c>
      <c r="L96" s="33">
        <f t="shared" si="26"/>
        <v>38322</v>
      </c>
      <c r="N96" s="65"/>
      <c r="O96" s="65"/>
      <c r="P96" s="65"/>
      <c r="Q96" s="65"/>
      <c r="R96" s="54"/>
      <c r="S96" s="54"/>
      <c r="T96" s="54"/>
      <c r="U96" s="54"/>
      <c r="V96" s="54"/>
      <c r="W96" s="54"/>
      <c r="X96" s="54"/>
    </row>
    <row r="97" spans="2:24" ht="7.5" customHeight="1" x14ac:dyDescent="0.15">
      <c r="B97" s="122"/>
      <c r="C97" s="79"/>
      <c r="D97" s="99" t="s">
        <v>10</v>
      </c>
      <c r="E97" s="100"/>
      <c r="F97" s="45">
        <f>SUM(F95:F96)</f>
        <v>108445</v>
      </c>
      <c r="G97" s="32">
        <f>SUM(G95:G96)</f>
        <v>28</v>
      </c>
      <c r="H97" s="33">
        <f t="shared" si="25"/>
        <v>108473</v>
      </c>
      <c r="I97" s="31">
        <f>SUM(I95:I96)</f>
        <v>230520</v>
      </c>
      <c r="J97" s="31">
        <f>SUM(J95:J96)</f>
        <v>1651</v>
      </c>
      <c r="K97" s="31">
        <f>SUM(K95:K96)</f>
        <v>1876</v>
      </c>
      <c r="L97" s="33">
        <f t="shared" si="26"/>
        <v>340644</v>
      </c>
      <c r="N97" s="65"/>
      <c r="O97" s="65"/>
      <c r="P97" s="66"/>
      <c r="Q97" s="66"/>
      <c r="R97" s="67"/>
      <c r="S97" s="67"/>
      <c r="T97" s="67"/>
      <c r="U97" s="67"/>
      <c r="V97" s="67"/>
      <c r="W97" s="67"/>
      <c r="X97" s="67"/>
    </row>
    <row r="98" spans="2:24" ht="7.5" customHeight="1" x14ac:dyDescent="0.15">
      <c r="B98" s="123"/>
      <c r="C98" s="78" t="s">
        <v>37</v>
      </c>
      <c r="D98" s="78"/>
      <c r="E98" s="78"/>
      <c r="F98" s="48">
        <f>SUM(F41,F44,F47:F48,F52,F55,F58,F61:F62,F65,F69,F72,F76,F79,F83,F87:F89,F92:F94,F97)</f>
        <v>1923923</v>
      </c>
      <c r="G98" s="42">
        <f>SUM(G41,G44,G47:G48,G52,G55,G58,G61:G62,G65,G69,G72,G76,G79,G83,G87:G89,G92:G94,G97)</f>
        <v>333</v>
      </c>
      <c r="H98" s="41">
        <f t="shared" si="25"/>
        <v>1924256</v>
      </c>
      <c r="I98" s="39">
        <f t="shared" ref="I98:K98" si="46">SUM(I41,I44,I47:I48,I52,I55,I58,I61:I62,I65,I69,I72,I76,I79,I83,I87:I89,I92:I94,I97)</f>
        <v>5124611</v>
      </c>
      <c r="J98" s="39">
        <f t="shared" si="46"/>
        <v>40335</v>
      </c>
      <c r="K98" s="39">
        <f t="shared" si="46"/>
        <v>125687</v>
      </c>
      <c r="L98" s="41">
        <f t="shared" si="26"/>
        <v>7089202</v>
      </c>
      <c r="N98" s="65"/>
      <c r="O98" s="65"/>
      <c r="P98" s="66"/>
      <c r="Q98" s="66"/>
      <c r="R98" s="67"/>
      <c r="S98" s="67"/>
      <c r="T98" s="67"/>
      <c r="U98" s="67"/>
      <c r="V98" s="67"/>
      <c r="W98" s="67"/>
      <c r="X98" s="67"/>
    </row>
    <row r="99" spans="2:24" x14ac:dyDescent="0.15">
      <c r="B99" s="58"/>
      <c r="C99" s="58"/>
      <c r="D99" s="68"/>
      <c r="E99" s="68"/>
      <c r="F99" s="69"/>
      <c r="G99" s="69"/>
      <c r="H99" s="69"/>
      <c r="I99" s="69"/>
      <c r="J99" s="69"/>
      <c r="K99" s="69"/>
      <c r="L99" s="69"/>
      <c r="N99" s="65"/>
      <c r="O99" s="65"/>
      <c r="P99" s="66"/>
      <c r="Q99" s="66"/>
      <c r="R99" s="67"/>
      <c r="S99" s="67"/>
      <c r="T99" s="67"/>
      <c r="U99" s="67"/>
      <c r="V99" s="67"/>
      <c r="W99" s="67"/>
      <c r="X99" s="67"/>
    </row>
    <row r="100" spans="2:24" x14ac:dyDescent="0.15">
      <c r="B100" s="58"/>
      <c r="C100" s="58"/>
      <c r="D100" s="68"/>
      <c r="E100" s="68"/>
      <c r="F100" s="69"/>
      <c r="G100" s="69"/>
      <c r="H100" s="69"/>
      <c r="I100" s="69"/>
      <c r="J100" s="69"/>
      <c r="K100" s="69"/>
      <c r="L100" s="69"/>
      <c r="N100" s="65"/>
      <c r="O100" s="65"/>
      <c r="P100" s="66"/>
      <c r="Q100" s="66"/>
      <c r="R100" s="67"/>
      <c r="S100" s="67"/>
      <c r="T100" s="67"/>
      <c r="U100" s="67"/>
      <c r="V100" s="67"/>
      <c r="W100" s="67"/>
      <c r="X100" s="67"/>
    </row>
    <row r="101" spans="2:24" ht="19.5" hidden="1" x14ac:dyDescent="0.15">
      <c r="B101" s="58"/>
      <c r="C101" s="58"/>
      <c r="D101" s="68"/>
      <c r="E101" s="68"/>
      <c r="F101" s="69"/>
      <c r="G101" s="69"/>
      <c r="H101" s="69"/>
      <c r="I101" s="69"/>
      <c r="J101" s="69"/>
      <c r="K101" s="69"/>
      <c r="L101" s="69"/>
      <c r="N101" s="70" t="s">
        <v>203</v>
      </c>
      <c r="O101" s="71" t="s">
        <v>186</v>
      </c>
      <c r="P101" s="70" t="s">
        <v>204</v>
      </c>
      <c r="Q101" s="77" t="s">
        <v>186</v>
      </c>
      <c r="R101" s="73">
        <v>761</v>
      </c>
      <c r="S101" s="73">
        <v>0</v>
      </c>
      <c r="T101" s="73">
        <f>SUM(R101:S101)</f>
        <v>761</v>
      </c>
      <c r="U101" s="73">
        <v>369</v>
      </c>
      <c r="V101" s="73">
        <v>3</v>
      </c>
      <c r="W101" s="73">
        <v>15</v>
      </c>
      <c r="X101" s="73">
        <f t="shared" ref="X101:X102" si="47">SUM(T101:V101)</f>
        <v>1133</v>
      </c>
    </row>
    <row r="102" spans="2:24" hidden="1" x14ac:dyDescent="0.15">
      <c r="B102" s="58"/>
      <c r="C102" s="58"/>
      <c r="D102" s="68"/>
      <c r="E102" s="68"/>
      <c r="F102" s="69"/>
      <c r="G102" s="69"/>
      <c r="H102" s="69"/>
      <c r="I102" s="69"/>
      <c r="J102" s="69"/>
      <c r="K102" s="69"/>
      <c r="L102" s="69"/>
      <c r="N102" s="70"/>
      <c r="O102" s="71"/>
      <c r="P102" s="70"/>
      <c r="Q102" s="77" t="s">
        <v>205</v>
      </c>
      <c r="R102" s="73">
        <v>23826</v>
      </c>
      <c r="S102" s="73">
        <v>0</v>
      </c>
      <c r="T102" s="73">
        <f>SUM(R102:S102)</f>
        <v>23826</v>
      </c>
      <c r="U102" s="73">
        <v>35417</v>
      </c>
      <c r="V102" s="73">
        <v>269</v>
      </c>
      <c r="W102" s="73">
        <v>357</v>
      </c>
      <c r="X102" s="73">
        <f t="shared" si="47"/>
        <v>59512</v>
      </c>
    </row>
    <row r="103" spans="2:24" x14ac:dyDescent="0.15">
      <c r="B103" s="58"/>
      <c r="C103" s="58"/>
      <c r="D103" s="68"/>
      <c r="E103" s="68"/>
      <c r="F103" s="69"/>
      <c r="G103" s="69"/>
      <c r="H103" s="69"/>
      <c r="I103" s="69"/>
      <c r="J103" s="69"/>
      <c r="K103" s="69"/>
      <c r="L103" s="69"/>
      <c r="P103" s="59"/>
      <c r="Q103" s="59"/>
      <c r="R103" s="5"/>
      <c r="S103" s="5"/>
      <c r="T103" s="5"/>
      <c r="U103" s="5"/>
    </row>
  </sheetData>
  <mergeCells count="183">
    <mergeCell ref="C95:C97"/>
    <mergeCell ref="D95:E95"/>
    <mergeCell ref="N95:Q95"/>
    <mergeCell ref="D96:E96"/>
    <mergeCell ref="D97:E97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O74:Q74"/>
    <mergeCell ref="O75:Q75"/>
    <mergeCell ref="O76:Q76"/>
    <mergeCell ref="C77:C89"/>
    <mergeCell ref="D77:D79"/>
    <mergeCell ref="N77:N90"/>
    <mergeCell ref="O77:O80"/>
    <mergeCell ref="P77:Q77"/>
    <mergeCell ref="P78:Q78"/>
    <mergeCell ref="P79:Q79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C63:C76"/>
    <mergeCell ref="D63:D65"/>
    <mergeCell ref="P63:Q63"/>
    <mergeCell ref="O64:O65"/>
    <mergeCell ref="P64:Q64"/>
    <mergeCell ref="P65:Q65"/>
    <mergeCell ref="D66:D69"/>
    <mergeCell ref="O66:O68"/>
    <mergeCell ref="P66:Q66"/>
    <mergeCell ref="P67:Q67"/>
    <mergeCell ref="O58:O60"/>
    <mergeCell ref="P58:Q58"/>
    <mergeCell ref="D59:D61"/>
    <mergeCell ref="P59:Q59"/>
    <mergeCell ref="P60:Q60"/>
    <mergeCell ref="O61:O63"/>
    <mergeCell ref="P61:Q61"/>
    <mergeCell ref="D62:E62"/>
    <mergeCell ref="P62:Q6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D48:E48"/>
    <mergeCell ref="C49:C52"/>
    <mergeCell ref="D49:E49"/>
    <mergeCell ref="D50:E50"/>
    <mergeCell ref="O50:O52"/>
    <mergeCell ref="P50:Q50"/>
    <mergeCell ref="D51:E51"/>
    <mergeCell ref="P51:Q51"/>
    <mergeCell ref="D52:E52"/>
    <mergeCell ref="P52:Q52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P38:Q38"/>
    <mergeCell ref="D39:E39"/>
    <mergeCell ref="P39:Q39"/>
    <mergeCell ref="C40:E40"/>
    <mergeCell ref="P40:Q40"/>
    <mergeCell ref="B41:B98"/>
    <mergeCell ref="C41:C44"/>
    <mergeCell ref="D41:E41"/>
    <mergeCell ref="P41:Q41"/>
    <mergeCell ref="D42:D44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D25:E25"/>
    <mergeCell ref="D26:E26"/>
    <mergeCell ref="D27:E27"/>
    <mergeCell ref="O27:O36"/>
    <mergeCell ref="P27:Q27"/>
    <mergeCell ref="C28:C30"/>
    <mergeCell ref="D28:E28"/>
    <mergeCell ref="P28:Q28"/>
    <mergeCell ref="D29:E29"/>
    <mergeCell ref="P29:P32"/>
    <mergeCell ref="B20:B40"/>
    <mergeCell ref="C20:C23"/>
    <mergeCell ref="D20:D22"/>
    <mergeCell ref="P20:Q20"/>
    <mergeCell ref="O21:O26"/>
    <mergeCell ref="P21:Q21"/>
    <mergeCell ref="P22:Q22"/>
    <mergeCell ref="D23:E23"/>
    <mergeCell ref="P23:P26"/>
    <mergeCell ref="C24:C27"/>
    <mergeCell ref="O16:Q16"/>
    <mergeCell ref="D17:E17"/>
    <mergeCell ref="N17:N42"/>
    <mergeCell ref="O17:Q17"/>
    <mergeCell ref="D18:E18"/>
    <mergeCell ref="O18:O20"/>
    <mergeCell ref="P18:Q18"/>
    <mergeCell ref="C19:E19"/>
    <mergeCell ref="P19:Q19"/>
    <mergeCell ref="D24:E24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</mergeCells>
  <phoneticPr fontId="2"/>
  <printOptions horizontalCentered="1"/>
  <pageMargins left="0" right="0" top="0.19685039370078741" bottom="0.19685039370078741" header="0" footer="0"/>
  <pageSetup paperSize="9" scale="8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opLeftCell="B1" zoomScaleNormal="100" zoomScaleSheetLayoutView="120" workbookViewId="0">
      <selection activeCell="B1" sqref="B1:L1"/>
    </sheetView>
  </sheetViews>
  <sheetFormatPr defaultRowHeight="11.25" x14ac:dyDescent="0.15"/>
  <cols>
    <col min="1" max="1" width="0.25" style="59" hidden="1" customWidth="1"/>
    <col min="2" max="2" width="2.75" style="59" customWidth="1"/>
    <col min="3" max="3" width="3.125" style="59" customWidth="1"/>
    <col min="4" max="4" width="3.125" style="74" customWidth="1"/>
    <col min="5" max="5" width="6.625" style="74" customWidth="1"/>
    <col min="6" max="6" width="9.125" style="4" customWidth="1"/>
    <col min="7" max="7" width="7.125" style="4" customWidth="1"/>
    <col min="8" max="10" width="9.125" style="4" customWidth="1"/>
    <col min="11" max="12" width="8.125" style="4" customWidth="1"/>
    <col min="13" max="13" width="3.75" style="5" customWidth="1"/>
    <col min="14" max="14" width="2.75" style="59" customWidth="1"/>
    <col min="15" max="15" width="3.125" style="59" customWidth="1"/>
    <col min="16" max="16" width="3.125" style="74" customWidth="1"/>
    <col min="17" max="17" width="6.625" style="74" customWidth="1"/>
    <col min="18" max="18" width="9.125" style="4" customWidth="1"/>
    <col min="19" max="19" width="7.125" style="4" customWidth="1"/>
    <col min="20" max="22" width="9.125" style="4" customWidth="1"/>
    <col min="23" max="24" width="8.125" style="4" customWidth="1"/>
    <col min="25" max="16384" width="9" style="5"/>
  </cols>
  <sheetData>
    <row r="1" spans="1:24" ht="17.25" customHeight="1" x14ac:dyDescent="0.2">
      <c r="A1" s="1"/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2"/>
      <c r="N1" s="3"/>
      <c r="O1" s="3"/>
      <c r="P1" s="3"/>
      <c r="Q1" s="3"/>
    </row>
    <row r="2" spans="1:24" s="11" customFormat="1" ht="6" customHeight="1" x14ac:dyDescent="0.15">
      <c r="A2" s="6"/>
      <c r="B2" s="7"/>
      <c r="C2" s="7"/>
      <c r="D2" s="8"/>
      <c r="E2" s="8"/>
      <c r="F2" s="9"/>
      <c r="G2" s="9"/>
      <c r="H2" s="9"/>
      <c r="I2" s="9"/>
      <c r="J2" s="9"/>
      <c r="K2" s="9"/>
      <c r="L2" s="9"/>
      <c r="M2" s="10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s="11" customFormat="1" ht="9.9499999999999993" customHeight="1" x14ac:dyDescent="0.15">
      <c r="A3" s="6"/>
      <c r="B3" s="12" t="s">
        <v>229</v>
      </c>
      <c r="C3" s="12"/>
      <c r="D3" s="8"/>
      <c r="E3" s="8"/>
      <c r="F3" s="9"/>
      <c r="G3" s="9"/>
      <c r="H3" s="9"/>
      <c r="I3" s="9"/>
      <c r="J3" s="9"/>
      <c r="K3" s="9"/>
      <c r="L3" s="9"/>
      <c r="M3" s="10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s="22" customFormat="1" ht="7.5" customHeight="1" x14ac:dyDescent="0.15">
      <c r="A4" s="13"/>
      <c r="B4" s="14"/>
      <c r="C4" s="15"/>
      <c r="D4" s="15"/>
      <c r="E4" s="16"/>
      <c r="F4" s="129" t="s">
        <v>2</v>
      </c>
      <c r="G4" s="130"/>
      <c r="H4" s="131"/>
      <c r="I4" s="132" t="s">
        <v>3</v>
      </c>
      <c r="J4" s="133" t="s">
        <v>4</v>
      </c>
      <c r="K4" s="129" t="s">
        <v>5</v>
      </c>
      <c r="L4" s="134"/>
      <c r="M4" s="17"/>
      <c r="N4" s="86" t="s">
        <v>6</v>
      </c>
      <c r="O4" s="108" t="s">
        <v>7</v>
      </c>
      <c r="P4" s="125" t="s">
        <v>6</v>
      </c>
      <c r="Q4" s="126"/>
      <c r="R4" s="18">
        <v>111796</v>
      </c>
      <c r="S4" s="19">
        <v>5</v>
      </c>
      <c r="T4" s="20">
        <f t="shared" ref="T4:T15" si="0">SUM(R4:S4)</f>
        <v>111801</v>
      </c>
      <c r="U4" s="21">
        <v>378991</v>
      </c>
      <c r="V4" s="21">
        <v>2233</v>
      </c>
      <c r="W4" s="18">
        <v>2611</v>
      </c>
      <c r="X4" s="20">
        <f t="shared" ref="X4:X77" si="1">SUM(T4:V4)</f>
        <v>493025</v>
      </c>
    </row>
    <row r="5" spans="1:24" s="22" customFormat="1" ht="7.5" customHeight="1" x14ac:dyDescent="0.15">
      <c r="A5" s="13"/>
      <c r="B5" s="23"/>
      <c r="C5" s="24"/>
      <c r="D5" s="24"/>
      <c r="E5" s="25"/>
      <c r="F5" s="26" t="s">
        <v>8</v>
      </c>
      <c r="G5" s="27" t="s">
        <v>9</v>
      </c>
      <c r="H5" s="28" t="s">
        <v>10</v>
      </c>
      <c r="I5" s="132"/>
      <c r="J5" s="133"/>
      <c r="K5" s="26" t="s">
        <v>11</v>
      </c>
      <c r="L5" s="29"/>
      <c r="M5" s="17"/>
      <c r="N5" s="87"/>
      <c r="O5" s="105"/>
      <c r="P5" s="96" t="s">
        <v>12</v>
      </c>
      <c r="Q5" s="75" t="s">
        <v>13</v>
      </c>
      <c r="R5" s="31">
        <v>63652</v>
      </c>
      <c r="S5" s="32">
        <v>4</v>
      </c>
      <c r="T5" s="33">
        <f t="shared" si="0"/>
        <v>63656</v>
      </c>
      <c r="U5" s="34">
        <v>168501</v>
      </c>
      <c r="V5" s="34">
        <v>1135</v>
      </c>
      <c r="W5" s="31">
        <v>1111</v>
      </c>
      <c r="X5" s="33">
        <f t="shared" si="1"/>
        <v>233292</v>
      </c>
    </row>
    <row r="6" spans="1:24" s="22" customFormat="1" ht="7.5" customHeight="1" x14ac:dyDescent="0.15">
      <c r="A6" s="13"/>
      <c r="B6" s="86" t="s">
        <v>14</v>
      </c>
      <c r="C6" s="89" t="s">
        <v>15</v>
      </c>
      <c r="D6" s="90"/>
      <c r="E6" s="91"/>
      <c r="F6" s="18">
        <v>89313</v>
      </c>
      <c r="G6" s="19">
        <v>9</v>
      </c>
      <c r="H6" s="20">
        <f t="shared" ref="H6:H51" si="2">SUM(F6:G6)</f>
        <v>89322</v>
      </c>
      <c r="I6" s="21">
        <v>399267</v>
      </c>
      <c r="J6" s="21">
        <v>3621</v>
      </c>
      <c r="K6" s="18">
        <v>10624</v>
      </c>
      <c r="L6" s="20">
        <f t="shared" ref="L6:L51" si="3">SUM(H6:J6)</f>
        <v>492210</v>
      </c>
      <c r="M6" s="17"/>
      <c r="N6" s="87"/>
      <c r="O6" s="105"/>
      <c r="P6" s="97"/>
      <c r="Q6" s="76" t="s">
        <v>16</v>
      </c>
      <c r="R6" s="31">
        <v>31349</v>
      </c>
      <c r="S6" s="32">
        <v>2</v>
      </c>
      <c r="T6" s="33">
        <f t="shared" si="0"/>
        <v>31351</v>
      </c>
      <c r="U6" s="34">
        <v>77764</v>
      </c>
      <c r="V6" s="34">
        <v>372</v>
      </c>
      <c r="W6" s="31">
        <v>525</v>
      </c>
      <c r="X6" s="33">
        <f t="shared" si="1"/>
        <v>109487</v>
      </c>
    </row>
    <row r="7" spans="1:24" s="22" customFormat="1" ht="7.5" customHeight="1" x14ac:dyDescent="0.15">
      <c r="A7" s="13"/>
      <c r="B7" s="87"/>
      <c r="C7" s="92" t="s">
        <v>17</v>
      </c>
      <c r="D7" s="93"/>
      <c r="E7" s="94"/>
      <c r="F7" s="31">
        <v>28161</v>
      </c>
      <c r="G7" s="32">
        <v>1</v>
      </c>
      <c r="H7" s="33">
        <f t="shared" si="2"/>
        <v>28162</v>
      </c>
      <c r="I7" s="34">
        <v>96186</v>
      </c>
      <c r="J7" s="34">
        <v>520</v>
      </c>
      <c r="K7" s="31">
        <v>990</v>
      </c>
      <c r="L7" s="33">
        <f t="shared" si="3"/>
        <v>124868</v>
      </c>
      <c r="M7" s="17"/>
      <c r="N7" s="87"/>
      <c r="O7" s="106"/>
      <c r="P7" s="98"/>
      <c r="Q7" s="76" t="s">
        <v>10</v>
      </c>
      <c r="R7" s="31">
        <f>SUM(R5:R6)</f>
        <v>95001</v>
      </c>
      <c r="S7" s="32">
        <f>SUM(S5:S6)</f>
        <v>6</v>
      </c>
      <c r="T7" s="33">
        <f t="shared" si="0"/>
        <v>95007</v>
      </c>
      <c r="U7" s="34">
        <f t="shared" ref="U7:W7" si="4">SUM(U5:U6)</f>
        <v>246265</v>
      </c>
      <c r="V7" s="34">
        <f t="shared" si="4"/>
        <v>1507</v>
      </c>
      <c r="W7" s="31">
        <f t="shared" si="4"/>
        <v>1636</v>
      </c>
      <c r="X7" s="33">
        <f t="shared" si="1"/>
        <v>342779</v>
      </c>
    </row>
    <row r="8" spans="1:24" s="22" customFormat="1" ht="7.5" customHeight="1" x14ac:dyDescent="0.15">
      <c r="A8" s="13"/>
      <c r="B8" s="87"/>
      <c r="C8" s="92" t="s">
        <v>18</v>
      </c>
      <c r="D8" s="93"/>
      <c r="E8" s="94"/>
      <c r="F8" s="31">
        <v>41087</v>
      </c>
      <c r="G8" s="32">
        <v>4</v>
      </c>
      <c r="H8" s="33">
        <f t="shared" si="2"/>
        <v>41091</v>
      </c>
      <c r="I8" s="34">
        <v>122957</v>
      </c>
      <c r="J8" s="34">
        <v>878</v>
      </c>
      <c r="K8" s="31">
        <v>1694</v>
      </c>
      <c r="L8" s="33">
        <f t="shared" si="3"/>
        <v>164926</v>
      </c>
      <c r="M8" s="17"/>
      <c r="N8" s="87"/>
      <c r="O8" s="127" t="s">
        <v>19</v>
      </c>
      <c r="P8" s="99"/>
      <c r="Q8" s="100"/>
      <c r="R8" s="31">
        <v>83177</v>
      </c>
      <c r="S8" s="32">
        <v>9</v>
      </c>
      <c r="T8" s="33">
        <f t="shared" si="0"/>
        <v>83186</v>
      </c>
      <c r="U8" s="34">
        <v>288788</v>
      </c>
      <c r="V8" s="34">
        <v>1267</v>
      </c>
      <c r="W8" s="31">
        <v>1982</v>
      </c>
      <c r="X8" s="33">
        <f t="shared" si="1"/>
        <v>373241</v>
      </c>
    </row>
    <row r="9" spans="1:24" s="22" customFormat="1" ht="7.5" customHeight="1" x14ac:dyDescent="0.15">
      <c r="A9" s="13"/>
      <c r="B9" s="87"/>
      <c r="C9" s="104" t="s">
        <v>20</v>
      </c>
      <c r="D9" s="95" t="s">
        <v>21</v>
      </c>
      <c r="E9" s="94"/>
      <c r="F9" s="31">
        <v>21839</v>
      </c>
      <c r="G9" s="32">
        <v>2</v>
      </c>
      <c r="H9" s="33">
        <f t="shared" si="2"/>
        <v>21841</v>
      </c>
      <c r="I9" s="34">
        <v>57094</v>
      </c>
      <c r="J9" s="34">
        <v>295</v>
      </c>
      <c r="K9" s="31">
        <v>590</v>
      </c>
      <c r="L9" s="33">
        <f t="shared" si="3"/>
        <v>79230</v>
      </c>
      <c r="M9" s="17"/>
      <c r="N9" s="87"/>
      <c r="O9" s="79" t="s">
        <v>22</v>
      </c>
      <c r="P9" s="99" t="s">
        <v>23</v>
      </c>
      <c r="Q9" s="100"/>
      <c r="R9" s="31">
        <v>54705</v>
      </c>
      <c r="S9" s="32">
        <v>4</v>
      </c>
      <c r="T9" s="33">
        <f t="shared" si="0"/>
        <v>54709</v>
      </c>
      <c r="U9" s="34">
        <v>151217</v>
      </c>
      <c r="V9" s="34">
        <v>795</v>
      </c>
      <c r="W9" s="31">
        <v>1087</v>
      </c>
      <c r="X9" s="33">
        <f t="shared" si="1"/>
        <v>206721</v>
      </c>
    </row>
    <row r="10" spans="1:24" s="22" customFormat="1" ht="7.5" customHeight="1" x14ac:dyDescent="0.15">
      <c r="A10" s="13"/>
      <c r="B10" s="87"/>
      <c r="C10" s="105"/>
      <c r="D10" s="99" t="s">
        <v>24</v>
      </c>
      <c r="E10" s="100"/>
      <c r="F10" s="31">
        <v>6091</v>
      </c>
      <c r="G10" s="32">
        <v>1</v>
      </c>
      <c r="H10" s="33">
        <f>SUM(F10:G10)</f>
        <v>6092</v>
      </c>
      <c r="I10" s="34">
        <v>36714</v>
      </c>
      <c r="J10" s="34">
        <v>206</v>
      </c>
      <c r="K10" s="31">
        <v>352</v>
      </c>
      <c r="L10" s="33">
        <f>SUM(H10:J10)</f>
        <v>43012</v>
      </c>
      <c r="M10" s="17"/>
      <c r="N10" s="87"/>
      <c r="O10" s="79"/>
      <c r="P10" s="99" t="s">
        <v>25</v>
      </c>
      <c r="Q10" s="100"/>
      <c r="R10" s="31">
        <v>27508</v>
      </c>
      <c r="S10" s="32">
        <v>14</v>
      </c>
      <c r="T10" s="33">
        <f t="shared" si="0"/>
        <v>27522</v>
      </c>
      <c r="U10" s="31">
        <v>126232</v>
      </c>
      <c r="V10" s="31">
        <v>798</v>
      </c>
      <c r="W10" s="31">
        <v>1403</v>
      </c>
      <c r="X10" s="33">
        <f t="shared" si="1"/>
        <v>154552</v>
      </c>
    </row>
    <row r="11" spans="1:24" s="22" customFormat="1" ht="7.5" customHeight="1" x14ac:dyDescent="0.15">
      <c r="A11" s="13"/>
      <c r="B11" s="87"/>
      <c r="C11" s="106"/>
      <c r="D11" s="99" t="s">
        <v>10</v>
      </c>
      <c r="E11" s="100"/>
      <c r="F11" s="31">
        <f>SUM(F9:F10)</f>
        <v>27930</v>
      </c>
      <c r="G11" s="32">
        <f>SUM(G9:G10)</f>
        <v>3</v>
      </c>
      <c r="H11" s="33">
        <f>SUM(F11:G11)</f>
        <v>27933</v>
      </c>
      <c r="I11" s="34">
        <f t="shared" ref="I11:K11" si="5">SUM(I9:I10)</f>
        <v>93808</v>
      </c>
      <c r="J11" s="34">
        <f t="shared" si="5"/>
        <v>501</v>
      </c>
      <c r="K11" s="31">
        <f t="shared" si="5"/>
        <v>942</v>
      </c>
      <c r="L11" s="33">
        <f>SUM(H11:J11)</f>
        <v>122242</v>
      </c>
      <c r="M11" s="17"/>
      <c r="N11" s="87"/>
      <c r="O11" s="79"/>
      <c r="P11" s="99" t="s">
        <v>10</v>
      </c>
      <c r="Q11" s="100"/>
      <c r="R11" s="31">
        <f>SUM(R9:R10)</f>
        <v>82213</v>
      </c>
      <c r="S11" s="32">
        <f>SUM(S9:S10)</f>
        <v>18</v>
      </c>
      <c r="T11" s="33">
        <f t="shared" si="0"/>
        <v>82231</v>
      </c>
      <c r="U11" s="34">
        <f t="shared" ref="U11:W11" si="6">SUM(U9:U10)</f>
        <v>277449</v>
      </c>
      <c r="V11" s="34">
        <f t="shared" si="6"/>
        <v>1593</v>
      </c>
      <c r="W11" s="31">
        <f t="shared" si="6"/>
        <v>2490</v>
      </c>
      <c r="X11" s="33">
        <f t="shared" si="1"/>
        <v>361273</v>
      </c>
    </row>
    <row r="12" spans="1:24" s="22" customFormat="1" ht="7.5" customHeight="1" x14ac:dyDescent="0.15">
      <c r="A12" s="13"/>
      <c r="B12" s="87"/>
      <c r="C12" s="115" t="s">
        <v>26</v>
      </c>
      <c r="D12" s="95" t="s">
        <v>27</v>
      </c>
      <c r="E12" s="94"/>
      <c r="F12" s="31">
        <v>16142</v>
      </c>
      <c r="G12" s="32">
        <v>0</v>
      </c>
      <c r="H12" s="33">
        <f t="shared" si="2"/>
        <v>16142</v>
      </c>
      <c r="I12" s="34">
        <v>58806</v>
      </c>
      <c r="J12" s="34">
        <v>300</v>
      </c>
      <c r="K12" s="31">
        <v>607</v>
      </c>
      <c r="L12" s="33">
        <f t="shared" si="3"/>
        <v>75248</v>
      </c>
      <c r="M12" s="17"/>
      <c r="N12" s="87"/>
      <c r="O12" s="79" t="s">
        <v>28</v>
      </c>
      <c r="P12" s="99" t="s">
        <v>29</v>
      </c>
      <c r="Q12" s="100"/>
      <c r="R12" s="31">
        <v>150987</v>
      </c>
      <c r="S12" s="32">
        <v>30</v>
      </c>
      <c r="T12" s="33">
        <f t="shared" si="0"/>
        <v>151017</v>
      </c>
      <c r="U12" s="34">
        <v>290289</v>
      </c>
      <c r="V12" s="34">
        <v>2092</v>
      </c>
      <c r="W12" s="31">
        <v>2564</v>
      </c>
      <c r="X12" s="33">
        <f t="shared" si="1"/>
        <v>443398</v>
      </c>
    </row>
    <row r="13" spans="1:24" s="22" customFormat="1" ht="7.5" customHeight="1" x14ac:dyDescent="0.15">
      <c r="A13" s="13"/>
      <c r="B13" s="87"/>
      <c r="C13" s="135"/>
      <c r="D13" s="95" t="s">
        <v>30</v>
      </c>
      <c r="E13" s="94"/>
      <c r="F13" s="31">
        <v>5585</v>
      </c>
      <c r="G13" s="32">
        <v>0</v>
      </c>
      <c r="H13" s="33">
        <f t="shared" si="2"/>
        <v>5585</v>
      </c>
      <c r="I13" s="34">
        <v>10330</v>
      </c>
      <c r="J13" s="34">
        <v>80</v>
      </c>
      <c r="K13" s="31">
        <v>135</v>
      </c>
      <c r="L13" s="33">
        <f t="shared" si="3"/>
        <v>15995</v>
      </c>
      <c r="M13" s="17"/>
      <c r="N13" s="87"/>
      <c r="O13" s="79"/>
      <c r="P13" s="107" t="s">
        <v>31</v>
      </c>
      <c r="Q13" s="76" t="s">
        <v>32</v>
      </c>
      <c r="R13" s="36">
        <v>124991</v>
      </c>
      <c r="S13" s="37">
        <v>22</v>
      </c>
      <c r="T13" s="33">
        <f t="shared" si="0"/>
        <v>125013</v>
      </c>
      <c r="U13" s="38">
        <v>241434</v>
      </c>
      <c r="V13" s="38">
        <v>1706</v>
      </c>
      <c r="W13" s="36">
        <v>2311</v>
      </c>
      <c r="X13" s="33">
        <f t="shared" si="1"/>
        <v>368153</v>
      </c>
    </row>
    <row r="14" spans="1:24" s="22" customFormat="1" ht="7.5" customHeight="1" x14ac:dyDescent="0.15">
      <c r="A14" s="13"/>
      <c r="B14" s="87"/>
      <c r="C14" s="136"/>
      <c r="D14" s="99" t="s">
        <v>10</v>
      </c>
      <c r="E14" s="100"/>
      <c r="F14" s="31">
        <f>SUM(F12:F13)</f>
        <v>21727</v>
      </c>
      <c r="G14" s="32">
        <f>SUM(G12:G13)</f>
        <v>0</v>
      </c>
      <c r="H14" s="33">
        <f t="shared" si="2"/>
        <v>21727</v>
      </c>
      <c r="I14" s="34">
        <f t="shared" ref="I14:K14" si="7">SUM(I12:I13)</f>
        <v>69136</v>
      </c>
      <c r="J14" s="34">
        <f t="shared" si="7"/>
        <v>380</v>
      </c>
      <c r="K14" s="31">
        <f t="shared" si="7"/>
        <v>742</v>
      </c>
      <c r="L14" s="33">
        <f t="shared" si="3"/>
        <v>91243</v>
      </c>
      <c r="M14" s="17"/>
      <c r="N14" s="87"/>
      <c r="O14" s="79"/>
      <c r="P14" s="124"/>
      <c r="Q14" s="76" t="s">
        <v>33</v>
      </c>
      <c r="R14" s="36">
        <v>25603</v>
      </c>
      <c r="S14" s="37">
        <v>6</v>
      </c>
      <c r="T14" s="33">
        <f t="shared" si="0"/>
        <v>25609</v>
      </c>
      <c r="U14" s="38">
        <v>57851</v>
      </c>
      <c r="V14" s="38">
        <v>378</v>
      </c>
      <c r="W14" s="36">
        <v>520</v>
      </c>
      <c r="X14" s="33">
        <f t="shared" si="1"/>
        <v>83838</v>
      </c>
    </row>
    <row r="15" spans="1:24" s="22" customFormat="1" ht="7.5" customHeight="1" x14ac:dyDescent="0.15">
      <c r="A15" s="13"/>
      <c r="B15" s="87"/>
      <c r="C15" s="92" t="s">
        <v>34</v>
      </c>
      <c r="D15" s="93"/>
      <c r="E15" s="94"/>
      <c r="F15" s="31">
        <v>26613</v>
      </c>
      <c r="G15" s="32">
        <v>2</v>
      </c>
      <c r="H15" s="33">
        <f t="shared" si="2"/>
        <v>26615</v>
      </c>
      <c r="I15" s="34">
        <v>78603</v>
      </c>
      <c r="J15" s="34">
        <v>388</v>
      </c>
      <c r="K15" s="31">
        <v>889</v>
      </c>
      <c r="L15" s="33">
        <f t="shared" si="3"/>
        <v>105606</v>
      </c>
      <c r="M15" s="17"/>
      <c r="N15" s="87"/>
      <c r="O15" s="79"/>
      <c r="P15" s="124"/>
      <c r="Q15" s="76" t="s">
        <v>10</v>
      </c>
      <c r="R15" s="31">
        <f>SUM(R13:R14)</f>
        <v>150594</v>
      </c>
      <c r="S15" s="32">
        <f>SUM(S13:S14)</f>
        <v>28</v>
      </c>
      <c r="T15" s="33">
        <f t="shared" si="0"/>
        <v>150622</v>
      </c>
      <c r="U15" s="34">
        <f>SUM(U13:U14)</f>
        <v>299285</v>
      </c>
      <c r="V15" s="34">
        <f t="shared" ref="V15:W15" si="8">SUM(V13:V14)</f>
        <v>2084</v>
      </c>
      <c r="W15" s="31">
        <f t="shared" si="8"/>
        <v>2831</v>
      </c>
      <c r="X15" s="33">
        <f t="shared" si="1"/>
        <v>451991</v>
      </c>
    </row>
    <row r="16" spans="1:24" s="22" customFormat="1" ht="7.5" customHeight="1" x14ac:dyDescent="0.15">
      <c r="A16" s="13"/>
      <c r="B16" s="87"/>
      <c r="C16" s="115" t="s">
        <v>35</v>
      </c>
      <c r="D16" s="95" t="s">
        <v>36</v>
      </c>
      <c r="E16" s="94"/>
      <c r="F16" s="31">
        <v>21758</v>
      </c>
      <c r="G16" s="32">
        <v>3</v>
      </c>
      <c r="H16" s="33">
        <f t="shared" si="2"/>
        <v>21761</v>
      </c>
      <c r="I16" s="34">
        <v>59471</v>
      </c>
      <c r="J16" s="34">
        <v>370</v>
      </c>
      <c r="K16" s="31">
        <v>678</v>
      </c>
      <c r="L16" s="33">
        <f t="shared" si="3"/>
        <v>81602</v>
      </c>
      <c r="M16" s="17"/>
      <c r="N16" s="88"/>
      <c r="O16" s="83" t="s">
        <v>37</v>
      </c>
      <c r="P16" s="84"/>
      <c r="Q16" s="85"/>
      <c r="R16" s="39">
        <f>SUM(R4,R11:R12,R15,R7:R8)</f>
        <v>673768</v>
      </c>
      <c r="S16" s="40">
        <f>SUM(S4,S11:S12,S15,S7:S8)</f>
        <v>96</v>
      </c>
      <c r="T16" s="41">
        <f t="shared" ref="T16" si="9">SUM(R16:S16)</f>
        <v>673864</v>
      </c>
      <c r="U16" s="39">
        <f t="shared" ref="U16:W16" si="10">SUM(U4,U11:U12,U15,U7:U8)</f>
        <v>1781067</v>
      </c>
      <c r="V16" s="39">
        <f t="shared" si="10"/>
        <v>10776</v>
      </c>
      <c r="W16" s="39">
        <f t="shared" si="10"/>
        <v>14114</v>
      </c>
      <c r="X16" s="41">
        <f t="shared" ref="X16" si="11">SUM(T16:V16)</f>
        <v>2465707</v>
      </c>
    </row>
    <row r="17" spans="1:24" s="22" customFormat="1" ht="7.5" customHeight="1" x14ac:dyDescent="0.15">
      <c r="A17" s="13"/>
      <c r="B17" s="87"/>
      <c r="C17" s="135"/>
      <c r="D17" s="95" t="s">
        <v>30</v>
      </c>
      <c r="E17" s="94"/>
      <c r="F17" s="31">
        <v>2805</v>
      </c>
      <c r="G17" s="32">
        <v>0</v>
      </c>
      <c r="H17" s="33">
        <f t="shared" si="2"/>
        <v>2805</v>
      </c>
      <c r="I17" s="34">
        <v>4384</v>
      </c>
      <c r="J17" s="34">
        <v>41</v>
      </c>
      <c r="K17" s="31">
        <v>58</v>
      </c>
      <c r="L17" s="33">
        <f t="shared" si="3"/>
        <v>7230</v>
      </c>
      <c r="M17" s="17"/>
      <c r="N17" s="86" t="s">
        <v>38</v>
      </c>
      <c r="O17" s="89" t="s">
        <v>39</v>
      </c>
      <c r="P17" s="90"/>
      <c r="Q17" s="91"/>
      <c r="R17" s="31">
        <v>78242</v>
      </c>
      <c r="S17" s="32">
        <v>4</v>
      </c>
      <c r="T17" s="33">
        <f t="shared" ref="T17:T88" si="12">SUM(R17:S17)</f>
        <v>78246</v>
      </c>
      <c r="U17" s="34">
        <v>209668</v>
      </c>
      <c r="V17" s="34">
        <v>1185</v>
      </c>
      <c r="W17" s="31">
        <v>1332</v>
      </c>
      <c r="X17" s="33">
        <f t="shared" si="1"/>
        <v>289099</v>
      </c>
    </row>
    <row r="18" spans="1:24" s="22" customFormat="1" ht="7.5" customHeight="1" x14ac:dyDescent="0.15">
      <c r="A18" s="13"/>
      <c r="B18" s="87"/>
      <c r="C18" s="136"/>
      <c r="D18" s="99" t="s">
        <v>10</v>
      </c>
      <c r="E18" s="100"/>
      <c r="F18" s="31">
        <f>SUM(F16:F17)</f>
        <v>24563</v>
      </c>
      <c r="G18" s="32">
        <f>SUM(G16:G17)</f>
        <v>3</v>
      </c>
      <c r="H18" s="33">
        <f t="shared" si="2"/>
        <v>24566</v>
      </c>
      <c r="I18" s="34">
        <f t="shared" ref="I18:K18" si="13">SUM(I16:I17)</f>
        <v>63855</v>
      </c>
      <c r="J18" s="34">
        <f t="shared" si="13"/>
        <v>411</v>
      </c>
      <c r="K18" s="31">
        <f t="shared" si="13"/>
        <v>736</v>
      </c>
      <c r="L18" s="33">
        <f t="shared" si="3"/>
        <v>88832</v>
      </c>
      <c r="M18" s="17"/>
      <c r="N18" s="87"/>
      <c r="O18" s="104" t="s">
        <v>40</v>
      </c>
      <c r="P18" s="95" t="s">
        <v>41</v>
      </c>
      <c r="Q18" s="94"/>
      <c r="R18" s="31">
        <v>147784</v>
      </c>
      <c r="S18" s="32">
        <v>28</v>
      </c>
      <c r="T18" s="33">
        <f t="shared" si="12"/>
        <v>147812</v>
      </c>
      <c r="U18" s="34">
        <v>467052</v>
      </c>
      <c r="V18" s="34">
        <v>2550</v>
      </c>
      <c r="W18" s="31">
        <v>3624</v>
      </c>
      <c r="X18" s="33">
        <f t="shared" si="1"/>
        <v>617414</v>
      </c>
    </row>
    <row r="19" spans="1:24" s="22" customFormat="1" ht="7.5" customHeight="1" x14ac:dyDescent="0.15">
      <c r="A19" s="13"/>
      <c r="B19" s="88"/>
      <c r="C19" s="83" t="s">
        <v>37</v>
      </c>
      <c r="D19" s="84"/>
      <c r="E19" s="85"/>
      <c r="F19" s="39">
        <f>SUM(F6:F8,F11,F14:F15,F18)</f>
        <v>259394</v>
      </c>
      <c r="G19" s="42">
        <f>SUM(G6:G8,G11,G14:G15,G18)</f>
        <v>22</v>
      </c>
      <c r="H19" s="41">
        <f t="shared" si="2"/>
        <v>259416</v>
      </c>
      <c r="I19" s="43">
        <f t="shared" ref="I19:K19" si="14">SUM(I6:I8,I11,I14:I15,I18)</f>
        <v>923812</v>
      </c>
      <c r="J19" s="43">
        <f t="shared" si="14"/>
        <v>6699</v>
      </c>
      <c r="K19" s="39">
        <f t="shared" si="14"/>
        <v>16617</v>
      </c>
      <c r="L19" s="41">
        <f t="shared" si="3"/>
        <v>1189927</v>
      </c>
      <c r="M19" s="17"/>
      <c r="N19" s="87"/>
      <c r="O19" s="105"/>
      <c r="P19" s="95" t="s">
        <v>42</v>
      </c>
      <c r="Q19" s="94"/>
      <c r="R19" s="31">
        <v>22264</v>
      </c>
      <c r="S19" s="32">
        <v>6</v>
      </c>
      <c r="T19" s="33">
        <f t="shared" si="12"/>
        <v>22270</v>
      </c>
      <c r="U19" s="34">
        <v>39413</v>
      </c>
      <c r="V19" s="34">
        <v>301</v>
      </c>
      <c r="W19" s="31">
        <v>296</v>
      </c>
      <c r="X19" s="33">
        <f t="shared" si="1"/>
        <v>61984</v>
      </c>
    </row>
    <row r="20" spans="1:24" s="22" customFormat="1" ht="7.5" customHeight="1" x14ac:dyDescent="0.15">
      <c r="A20" s="13"/>
      <c r="B20" s="86" t="s">
        <v>43</v>
      </c>
      <c r="C20" s="108" t="s">
        <v>44</v>
      </c>
      <c r="D20" s="107" t="s">
        <v>45</v>
      </c>
      <c r="E20" s="76" t="s">
        <v>46</v>
      </c>
      <c r="F20" s="31">
        <v>65211</v>
      </c>
      <c r="G20" s="32">
        <v>3</v>
      </c>
      <c r="H20" s="33">
        <f t="shared" si="2"/>
        <v>65214</v>
      </c>
      <c r="I20" s="34">
        <v>161093</v>
      </c>
      <c r="J20" s="34">
        <v>1232</v>
      </c>
      <c r="K20" s="31">
        <v>1256</v>
      </c>
      <c r="L20" s="33">
        <f t="shared" si="3"/>
        <v>227539</v>
      </c>
      <c r="M20" s="17"/>
      <c r="N20" s="87"/>
      <c r="O20" s="106"/>
      <c r="P20" s="95" t="s">
        <v>10</v>
      </c>
      <c r="Q20" s="94"/>
      <c r="R20" s="31">
        <f>SUM(R18:R19)</f>
        <v>170048</v>
      </c>
      <c r="S20" s="32">
        <f>SUM(S18:S19)</f>
        <v>34</v>
      </c>
      <c r="T20" s="33">
        <f t="shared" si="12"/>
        <v>170082</v>
      </c>
      <c r="U20" s="34">
        <f t="shared" ref="U20:W20" si="15">SUM(U18:U19)</f>
        <v>506465</v>
      </c>
      <c r="V20" s="34">
        <f t="shared" si="15"/>
        <v>2851</v>
      </c>
      <c r="W20" s="31">
        <f t="shared" si="15"/>
        <v>3920</v>
      </c>
      <c r="X20" s="33">
        <f t="shared" si="1"/>
        <v>679398</v>
      </c>
    </row>
    <row r="21" spans="1:24" s="22" customFormat="1" ht="7.5" customHeight="1" x14ac:dyDescent="0.15">
      <c r="A21" s="13"/>
      <c r="B21" s="87"/>
      <c r="C21" s="105"/>
      <c r="D21" s="124"/>
      <c r="E21" s="76" t="s">
        <v>47</v>
      </c>
      <c r="F21" s="31">
        <v>17100</v>
      </c>
      <c r="G21" s="32">
        <v>0</v>
      </c>
      <c r="H21" s="33">
        <f t="shared" si="2"/>
        <v>17100</v>
      </c>
      <c r="I21" s="34">
        <v>44887</v>
      </c>
      <c r="J21" s="34">
        <v>315</v>
      </c>
      <c r="K21" s="31">
        <v>276</v>
      </c>
      <c r="L21" s="33">
        <f t="shared" si="3"/>
        <v>62302</v>
      </c>
      <c r="M21" s="17"/>
      <c r="N21" s="87"/>
      <c r="O21" s="104" t="s">
        <v>48</v>
      </c>
      <c r="P21" s="95" t="s">
        <v>49</v>
      </c>
      <c r="Q21" s="94"/>
      <c r="R21" s="31">
        <v>74721</v>
      </c>
      <c r="S21" s="32">
        <v>14</v>
      </c>
      <c r="T21" s="33">
        <f t="shared" si="12"/>
        <v>74735</v>
      </c>
      <c r="U21" s="34">
        <v>263310</v>
      </c>
      <c r="V21" s="34">
        <v>1278</v>
      </c>
      <c r="W21" s="31">
        <v>2167</v>
      </c>
      <c r="X21" s="33">
        <f t="shared" si="1"/>
        <v>339323</v>
      </c>
    </row>
    <row r="22" spans="1:24" s="22" customFormat="1" ht="7.5" customHeight="1" x14ac:dyDescent="0.15">
      <c r="A22" s="13"/>
      <c r="B22" s="87"/>
      <c r="C22" s="105"/>
      <c r="D22" s="124"/>
      <c r="E22" s="76" t="s">
        <v>10</v>
      </c>
      <c r="F22" s="31">
        <f>SUM(F20:F21)</f>
        <v>82311</v>
      </c>
      <c r="G22" s="32">
        <f>SUM(G20:G21)</f>
        <v>3</v>
      </c>
      <c r="H22" s="33">
        <f t="shared" si="2"/>
        <v>82314</v>
      </c>
      <c r="I22" s="34">
        <f t="shared" ref="I22:K22" si="16">SUM(I20:I21)</f>
        <v>205980</v>
      </c>
      <c r="J22" s="34">
        <f t="shared" si="16"/>
        <v>1547</v>
      </c>
      <c r="K22" s="31">
        <f t="shared" si="16"/>
        <v>1532</v>
      </c>
      <c r="L22" s="33">
        <f t="shared" si="3"/>
        <v>289841</v>
      </c>
      <c r="M22" s="17"/>
      <c r="N22" s="87"/>
      <c r="O22" s="105"/>
      <c r="P22" s="95" t="s">
        <v>50</v>
      </c>
      <c r="Q22" s="94"/>
      <c r="R22" s="36">
        <v>100603</v>
      </c>
      <c r="S22" s="37">
        <v>18</v>
      </c>
      <c r="T22" s="44">
        <f t="shared" si="12"/>
        <v>100621</v>
      </c>
      <c r="U22" s="38">
        <v>358362</v>
      </c>
      <c r="V22" s="38">
        <v>1349</v>
      </c>
      <c r="W22" s="36">
        <v>2868</v>
      </c>
      <c r="X22" s="44">
        <f t="shared" si="1"/>
        <v>460332</v>
      </c>
    </row>
    <row r="23" spans="1:24" s="22" customFormat="1" ht="7.5" customHeight="1" x14ac:dyDescent="0.15">
      <c r="A23" s="13"/>
      <c r="B23" s="87"/>
      <c r="C23" s="106"/>
      <c r="D23" s="95" t="s">
        <v>51</v>
      </c>
      <c r="E23" s="94"/>
      <c r="F23" s="31">
        <v>50770</v>
      </c>
      <c r="G23" s="32">
        <v>0</v>
      </c>
      <c r="H23" s="33">
        <f t="shared" si="2"/>
        <v>50770</v>
      </c>
      <c r="I23" s="34">
        <v>119063</v>
      </c>
      <c r="J23" s="34">
        <v>851</v>
      </c>
      <c r="K23" s="31">
        <v>802</v>
      </c>
      <c r="L23" s="33">
        <f t="shared" si="3"/>
        <v>170684</v>
      </c>
      <c r="M23" s="17"/>
      <c r="N23" s="87"/>
      <c r="O23" s="105"/>
      <c r="P23" s="96" t="s">
        <v>52</v>
      </c>
      <c r="Q23" s="76" t="s">
        <v>52</v>
      </c>
      <c r="R23" s="36">
        <v>17187</v>
      </c>
      <c r="S23" s="37">
        <v>1</v>
      </c>
      <c r="T23" s="44">
        <f t="shared" si="12"/>
        <v>17188</v>
      </c>
      <c r="U23" s="38">
        <v>59535</v>
      </c>
      <c r="V23" s="38">
        <v>332</v>
      </c>
      <c r="W23" s="36">
        <v>678</v>
      </c>
      <c r="X23" s="44">
        <f t="shared" si="1"/>
        <v>77055</v>
      </c>
    </row>
    <row r="24" spans="1:24" s="22" customFormat="1" ht="7.5" customHeight="1" x14ac:dyDescent="0.15">
      <c r="A24" s="13"/>
      <c r="B24" s="87"/>
      <c r="C24" s="79" t="s">
        <v>53</v>
      </c>
      <c r="D24" s="116" t="s">
        <v>54</v>
      </c>
      <c r="E24" s="117"/>
      <c r="F24" s="31">
        <v>77523</v>
      </c>
      <c r="G24" s="32">
        <v>8</v>
      </c>
      <c r="H24" s="33">
        <f t="shared" si="2"/>
        <v>77531</v>
      </c>
      <c r="I24" s="34">
        <v>148528</v>
      </c>
      <c r="J24" s="34">
        <v>1019</v>
      </c>
      <c r="K24" s="31">
        <v>1189</v>
      </c>
      <c r="L24" s="33">
        <f t="shared" si="3"/>
        <v>227078</v>
      </c>
      <c r="M24" s="17"/>
      <c r="N24" s="87"/>
      <c r="O24" s="105"/>
      <c r="P24" s="97"/>
      <c r="Q24" s="76" t="s">
        <v>55</v>
      </c>
      <c r="R24" s="36">
        <v>36806</v>
      </c>
      <c r="S24" s="37">
        <v>3</v>
      </c>
      <c r="T24" s="44">
        <f t="shared" si="12"/>
        <v>36809</v>
      </c>
      <c r="U24" s="38">
        <v>91186</v>
      </c>
      <c r="V24" s="38">
        <v>579</v>
      </c>
      <c r="W24" s="36">
        <v>740</v>
      </c>
      <c r="X24" s="44">
        <f t="shared" si="1"/>
        <v>128574</v>
      </c>
    </row>
    <row r="25" spans="1:24" s="22" customFormat="1" ht="7.5" customHeight="1" x14ac:dyDescent="0.15">
      <c r="A25" s="13"/>
      <c r="B25" s="87"/>
      <c r="C25" s="79"/>
      <c r="D25" s="95" t="s">
        <v>56</v>
      </c>
      <c r="E25" s="94"/>
      <c r="F25" s="31">
        <v>30430</v>
      </c>
      <c r="G25" s="32">
        <v>1</v>
      </c>
      <c r="H25" s="33">
        <f t="shared" si="2"/>
        <v>30431</v>
      </c>
      <c r="I25" s="34">
        <v>96553</v>
      </c>
      <c r="J25" s="34">
        <v>590</v>
      </c>
      <c r="K25" s="31">
        <v>992</v>
      </c>
      <c r="L25" s="33">
        <f t="shared" si="3"/>
        <v>127574</v>
      </c>
      <c r="M25" s="17"/>
      <c r="N25" s="87"/>
      <c r="O25" s="105"/>
      <c r="P25" s="97"/>
      <c r="Q25" s="76" t="s">
        <v>57</v>
      </c>
      <c r="R25" s="36">
        <v>41815</v>
      </c>
      <c r="S25" s="32">
        <v>9</v>
      </c>
      <c r="T25" s="33">
        <f t="shared" si="12"/>
        <v>41824</v>
      </c>
      <c r="U25" s="34">
        <v>140769</v>
      </c>
      <c r="V25" s="34">
        <v>736</v>
      </c>
      <c r="W25" s="31">
        <v>1072</v>
      </c>
      <c r="X25" s="33">
        <f t="shared" si="1"/>
        <v>183329</v>
      </c>
    </row>
    <row r="26" spans="1:24" s="22" customFormat="1" ht="7.5" customHeight="1" x14ac:dyDescent="0.15">
      <c r="A26" s="13"/>
      <c r="B26" s="87"/>
      <c r="C26" s="79"/>
      <c r="D26" s="95" t="s">
        <v>58</v>
      </c>
      <c r="E26" s="94"/>
      <c r="F26" s="31">
        <v>35182</v>
      </c>
      <c r="G26" s="32">
        <v>1</v>
      </c>
      <c r="H26" s="33">
        <f t="shared" si="2"/>
        <v>35183</v>
      </c>
      <c r="I26" s="34">
        <v>72457</v>
      </c>
      <c r="J26" s="34">
        <v>375</v>
      </c>
      <c r="K26" s="31">
        <v>482</v>
      </c>
      <c r="L26" s="33">
        <f t="shared" si="3"/>
        <v>108015</v>
      </c>
      <c r="M26" s="17"/>
      <c r="N26" s="87"/>
      <c r="O26" s="106"/>
      <c r="P26" s="98"/>
      <c r="Q26" s="76" t="s">
        <v>10</v>
      </c>
      <c r="R26" s="31">
        <f>SUM(R23:R25)</f>
        <v>95808</v>
      </c>
      <c r="S26" s="32">
        <f>SUM(S23:S25)</f>
        <v>13</v>
      </c>
      <c r="T26" s="44">
        <f t="shared" si="12"/>
        <v>95821</v>
      </c>
      <c r="U26" s="34">
        <f t="shared" ref="U26:W26" si="17">SUM(U23:U25)</f>
        <v>291490</v>
      </c>
      <c r="V26" s="34">
        <f t="shared" si="17"/>
        <v>1647</v>
      </c>
      <c r="W26" s="31">
        <f t="shared" si="17"/>
        <v>2490</v>
      </c>
      <c r="X26" s="44">
        <f t="shared" si="1"/>
        <v>388958</v>
      </c>
    </row>
    <row r="27" spans="1:24" s="22" customFormat="1" ht="7.5" customHeight="1" x14ac:dyDescent="0.15">
      <c r="A27" s="13"/>
      <c r="B27" s="87"/>
      <c r="C27" s="79"/>
      <c r="D27" s="119" t="s">
        <v>10</v>
      </c>
      <c r="E27" s="120"/>
      <c r="F27" s="45">
        <f>SUM(F24:F26)</f>
        <v>143135</v>
      </c>
      <c r="G27" s="32">
        <f>SUM(G24:G26)</f>
        <v>10</v>
      </c>
      <c r="H27" s="33">
        <f t="shared" si="2"/>
        <v>143145</v>
      </c>
      <c r="I27" s="34">
        <f>SUM(I24:I26)</f>
        <v>317538</v>
      </c>
      <c r="J27" s="34">
        <f>SUM(J24:J26)</f>
        <v>1984</v>
      </c>
      <c r="K27" s="31">
        <f>SUM(K24:K26)</f>
        <v>2663</v>
      </c>
      <c r="L27" s="33">
        <f>SUM(H27:J27)</f>
        <v>462667</v>
      </c>
      <c r="M27" s="17"/>
      <c r="N27" s="87"/>
      <c r="O27" s="104" t="s">
        <v>59</v>
      </c>
      <c r="P27" s="95" t="s">
        <v>60</v>
      </c>
      <c r="Q27" s="94"/>
      <c r="R27" s="31">
        <v>126475</v>
      </c>
      <c r="S27" s="32">
        <v>30</v>
      </c>
      <c r="T27" s="33">
        <f t="shared" si="12"/>
        <v>126505</v>
      </c>
      <c r="U27" s="34">
        <v>489417</v>
      </c>
      <c r="V27" s="34">
        <v>3617</v>
      </c>
      <c r="W27" s="31">
        <v>8997</v>
      </c>
      <c r="X27" s="44">
        <f t="shared" si="1"/>
        <v>619539</v>
      </c>
    </row>
    <row r="28" spans="1:24" s="22" customFormat="1" ht="7.5" customHeight="1" x14ac:dyDescent="0.15">
      <c r="A28" s="13"/>
      <c r="B28" s="87"/>
      <c r="C28" s="104" t="s">
        <v>61</v>
      </c>
      <c r="D28" s="95" t="s">
        <v>62</v>
      </c>
      <c r="E28" s="94"/>
      <c r="F28" s="31">
        <v>123995</v>
      </c>
      <c r="G28" s="32">
        <v>10</v>
      </c>
      <c r="H28" s="33">
        <f t="shared" si="2"/>
        <v>124005</v>
      </c>
      <c r="I28" s="34">
        <v>322767</v>
      </c>
      <c r="J28" s="34">
        <v>2667</v>
      </c>
      <c r="K28" s="31">
        <v>2572</v>
      </c>
      <c r="L28" s="33">
        <f t="shared" si="3"/>
        <v>449439</v>
      </c>
      <c r="M28" s="17"/>
      <c r="N28" s="87"/>
      <c r="O28" s="105"/>
      <c r="P28" s="95" t="s">
        <v>63</v>
      </c>
      <c r="Q28" s="94"/>
      <c r="R28" s="31">
        <v>64914</v>
      </c>
      <c r="S28" s="32">
        <v>10</v>
      </c>
      <c r="T28" s="33">
        <f t="shared" si="12"/>
        <v>64924</v>
      </c>
      <c r="U28" s="34">
        <v>182220</v>
      </c>
      <c r="V28" s="34">
        <v>762</v>
      </c>
      <c r="W28" s="31">
        <v>1488</v>
      </c>
      <c r="X28" s="44">
        <f t="shared" si="1"/>
        <v>247906</v>
      </c>
    </row>
    <row r="29" spans="1:24" s="22" customFormat="1" ht="7.5" customHeight="1" x14ac:dyDescent="0.15">
      <c r="A29" s="13"/>
      <c r="B29" s="87"/>
      <c r="C29" s="105"/>
      <c r="D29" s="95" t="s">
        <v>64</v>
      </c>
      <c r="E29" s="94"/>
      <c r="F29" s="31">
        <v>33189</v>
      </c>
      <c r="G29" s="32">
        <v>3</v>
      </c>
      <c r="H29" s="33">
        <f t="shared" si="2"/>
        <v>33192</v>
      </c>
      <c r="I29" s="34">
        <v>150827</v>
      </c>
      <c r="J29" s="34">
        <v>967</v>
      </c>
      <c r="K29" s="31">
        <v>2984</v>
      </c>
      <c r="L29" s="33">
        <f t="shared" si="3"/>
        <v>184986</v>
      </c>
      <c r="M29" s="17"/>
      <c r="N29" s="87"/>
      <c r="O29" s="105"/>
      <c r="P29" s="96" t="s">
        <v>65</v>
      </c>
      <c r="Q29" s="76" t="s">
        <v>65</v>
      </c>
      <c r="R29" s="31">
        <v>45456</v>
      </c>
      <c r="S29" s="32">
        <v>11</v>
      </c>
      <c r="T29" s="33">
        <f t="shared" si="12"/>
        <v>45467</v>
      </c>
      <c r="U29" s="34">
        <v>161483</v>
      </c>
      <c r="V29" s="34">
        <v>868</v>
      </c>
      <c r="W29" s="31">
        <v>1746</v>
      </c>
      <c r="X29" s="44">
        <f t="shared" si="1"/>
        <v>207818</v>
      </c>
    </row>
    <row r="30" spans="1:24" s="22" customFormat="1" ht="7.5" customHeight="1" x14ac:dyDescent="0.15">
      <c r="A30" s="13"/>
      <c r="B30" s="87"/>
      <c r="C30" s="106"/>
      <c r="D30" s="95" t="s">
        <v>10</v>
      </c>
      <c r="E30" s="94"/>
      <c r="F30" s="45">
        <f>SUM(F28:F29)</f>
        <v>157184</v>
      </c>
      <c r="G30" s="32">
        <f>SUM(G28:G29)</f>
        <v>13</v>
      </c>
      <c r="H30" s="33">
        <f t="shared" si="2"/>
        <v>157197</v>
      </c>
      <c r="I30" s="31">
        <f>SUM(I28:I29)</f>
        <v>473594</v>
      </c>
      <c r="J30" s="31">
        <f>SUM(J28:J29)</f>
        <v>3634</v>
      </c>
      <c r="K30" s="31">
        <f>SUM(K28:K29)</f>
        <v>5556</v>
      </c>
      <c r="L30" s="33">
        <f t="shared" si="3"/>
        <v>634425</v>
      </c>
      <c r="M30" s="17"/>
      <c r="N30" s="87"/>
      <c r="O30" s="105"/>
      <c r="P30" s="97"/>
      <c r="Q30" s="76" t="s">
        <v>66</v>
      </c>
      <c r="R30" s="31">
        <v>22787</v>
      </c>
      <c r="S30" s="32">
        <v>6</v>
      </c>
      <c r="T30" s="33">
        <f t="shared" si="12"/>
        <v>22793</v>
      </c>
      <c r="U30" s="34">
        <v>89186</v>
      </c>
      <c r="V30" s="34">
        <v>359</v>
      </c>
      <c r="W30" s="31">
        <v>1046</v>
      </c>
      <c r="X30" s="44">
        <f t="shared" si="1"/>
        <v>112338</v>
      </c>
    </row>
    <row r="31" spans="1:24" s="22" customFormat="1" ht="7.5" customHeight="1" x14ac:dyDescent="0.15">
      <c r="A31" s="13"/>
      <c r="B31" s="87"/>
      <c r="C31" s="92" t="s">
        <v>67</v>
      </c>
      <c r="D31" s="93"/>
      <c r="E31" s="94"/>
      <c r="F31" s="31">
        <v>120285</v>
      </c>
      <c r="G31" s="32">
        <v>6</v>
      </c>
      <c r="H31" s="33">
        <f t="shared" si="2"/>
        <v>120291</v>
      </c>
      <c r="I31" s="34">
        <v>250207</v>
      </c>
      <c r="J31" s="34">
        <v>1940</v>
      </c>
      <c r="K31" s="31">
        <v>2003</v>
      </c>
      <c r="L31" s="33">
        <f t="shared" si="3"/>
        <v>372438</v>
      </c>
      <c r="M31" s="17"/>
      <c r="N31" s="87"/>
      <c r="O31" s="105"/>
      <c r="P31" s="97"/>
      <c r="Q31" s="76" t="s">
        <v>68</v>
      </c>
      <c r="R31" s="45">
        <v>24866</v>
      </c>
      <c r="S31" s="32">
        <v>11</v>
      </c>
      <c r="T31" s="33">
        <f t="shared" si="12"/>
        <v>24877</v>
      </c>
      <c r="U31" s="31">
        <v>81260</v>
      </c>
      <c r="V31" s="31">
        <v>445</v>
      </c>
      <c r="W31" s="31">
        <v>854</v>
      </c>
      <c r="X31" s="33">
        <f t="shared" si="1"/>
        <v>106582</v>
      </c>
    </row>
    <row r="32" spans="1:24" s="22" customFormat="1" ht="7.5" customHeight="1" x14ac:dyDescent="0.15">
      <c r="A32" s="13"/>
      <c r="B32" s="87"/>
      <c r="C32" s="104" t="s">
        <v>69</v>
      </c>
      <c r="D32" s="95" t="s">
        <v>70</v>
      </c>
      <c r="E32" s="94"/>
      <c r="F32" s="31">
        <v>91196</v>
      </c>
      <c r="G32" s="32">
        <v>7</v>
      </c>
      <c r="H32" s="33">
        <f t="shared" si="2"/>
        <v>91203</v>
      </c>
      <c r="I32" s="34">
        <v>211517</v>
      </c>
      <c r="J32" s="34">
        <v>1598</v>
      </c>
      <c r="K32" s="31">
        <v>1688</v>
      </c>
      <c r="L32" s="33">
        <f t="shared" si="3"/>
        <v>304318</v>
      </c>
      <c r="M32" s="17"/>
      <c r="N32" s="87"/>
      <c r="O32" s="105"/>
      <c r="P32" s="98"/>
      <c r="Q32" s="76" t="s">
        <v>10</v>
      </c>
      <c r="R32" s="31">
        <f>SUM(R29:R31)</f>
        <v>93109</v>
      </c>
      <c r="S32" s="32">
        <f>SUM(S29:S31)</f>
        <v>28</v>
      </c>
      <c r="T32" s="33">
        <f t="shared" si="12"/>
        <v>93137</v>
      </c>
      <c r="U32" s="34">
        <f t="shared" ref="U32:W32" si="18">SUM(U29:U31)</f>
        <v>331929</v>
      </c>
      <c r="V32" s="34">
        <f t="shared" si="18"/>
        <v>1672</v>
      </c>
      <c r="W32" s="31">
        <f t="shared" si="18"/>
        <v>3646</v>
      </c>
      <c r="X32" s="44">
        <f t="shared" si="1"/>
        <v>426738</v>
      </c>
    </row>
    <row r="33" spans="1:24" s="22" customFormat="1" ht="7.5" customHeight="1" x14ac:dyDescent="0.15">
      <c r="A33" s="46"/>
      <c r="B33" s="87"/>
      <c r="C33" s="106"/>
      <c r="D33" s="95" t="s">
        <v>71</v>
      </c>
      <c r="E33" s="94"/>
      <c r="F33" s="31">
        <v>32454</v>
      </c>
      <c r="G33" s="32">
        <v>2</v>
      </c>
      <c r="H33" s="33">
        <f t="shared" si="2"/>
        <v>32456</v>
      </c>
      <c r="I33" s="34">
        <v>76350</v>
      </c>
      <c r="J33" s="34">
        <v>720</v>
      </c>
      <c r="K33" s="31">
        <v>410</v>
      </c>
      <c r="L33" s="33">
        <f t="shared" si="3"/>
        <v>109526</v>
      </c>
      <c r="M33" s="17"/>
      <c r="N33" s="87"/>
      <c r="O33" s="105"/>
      <c r="P33" s="96" t="s">
        <v>72</v>
      </c>
      <c r="Q33" s="76" t="s">
        <v>73</v>
      </c>
      <c r="R33" s="31">
        <v>41282</v>
      </c>
      <c r="S33" s="32">
        <v>11</v>
      </c>
      <c r="T33" s="33">
        <f t="shared" si="12"/>
        <v>41293</v>
      </c>
      <c r="U33" s="34">
        <v>183967</v>
      </c>
      <c r="V33" s="34">
        <v>1058</v>
      </c>
      <c r="W33" s="31">
        <v>2466</v>
      </c>
      <c r="X33" s="44">
        <f t="shared" si="1"/>
        <v>226318</v>
      </c>
    </row>
    <row r="34" spans="1:24" s="22" customFormat="1" ht="7.5" customHeight="1" x14ac:dyDescent="0.15">
      <c r="A34" s="47"/>
      <c r="B34" s="87"/>
      <c r="C34" s="104" t="s">
        <v>74</v>
      </c>
      <c r="D34" s="96" t="s">
        <v>75</v>
      </c>
      <c r="E34" s="76" t="s">
        <v>75</v>
      </c>
      <c r="F34" s="31">
        <v>82488</v>
      </c>
      <c r="G34" s="32">
        <v>4</v>
      </c>
      <c r="H34" s="33">
        <f t="shared" si="2"/>
        <v>82492</v>
      </c>
      <c r="I34" s="34">
        <v>191896</v>
      </c>
      <c r="J34" s="34">
        <v>1315</v>
      </c>
      <c r="K34" s="31">
        <v>1340</v>
      </c>
      <c r="L34" s="33">
        <f t="shared" si="3"/>
        <v>275703</v>
      </c>
      <c r="M34" s="17"/>
      <c r="N34" s="87"/>
      <c r="O34" s="105"/>
      <c r="P34" s="97"/>
      <c r="Q34" s="76" t="s">
        <v>76</v>
      </c>
      <c r="R34" s="31">
        <v>13781</v>
      </c>
      <c r="S34" s="32">
        <v>7</v>
      </c>
      <c r="T34" s="33">
        <f t="shared" si="12"/>
        <v>13788</v>
      </c>
      <c r="U34" s="34">
        <v>78709</v>
      </c>
      <c r="V34" s="34">
        <v>524</v>
      </c>
      <c r="W34" s="31">
        <v>1019</v>
      </c>
      <c r="X34" s="44">
        <f t="shared" si="1"/>
        <v>93021</v>
      </c>
    </row>
    <row r="35" spans="1:24" s="22" customFormat="1" ht="7.5" customHeight="1" x14ac:dyDescent="0.15">
      <c r="A35" s="47"/>
      <c r="B35" s="87"/>
      <c r="C35" s="105"/>
      <c r="D35" s="97"/>
      <c r="E35" s="76" t="s">
        <v>77</v>
      </c>
      <c r="F35" s="31">
        <v>34426</v>
      </c>
      <c r="G35" s="32">
        <v>2</v>
      </c>
      <c r="H35" s="33">
        <f t="shared" si="2"/>
        <v>34428</v>
      </c>
      <c r="I35" s="34">
        <v>61846</v>
      </c>
      <c r="J35" s="34">
        <v>781</v>
      </c>
      <c r="K35" s="31">
        <v>575</v>
      </c>
      <c r="L35" s="33">
        <f t="shared" si="3"/>
        <v>97055</v>
      </c>
      <c r="M35" s="17"/>
      <c r="N35" s="87"/>
      <c r="O35" s="105"/>
      <c r="P35" s="97"/>
      <c r="Q35" s="76" t="s">
        <v>78</v>
      </c>
      <c r="R35" s="31">
        <v>10450</v>
      </c>
      <c r="S35" s="32">
        <v>3</v>
      </c>
      <c r="T35" s="33">
        <f t="shared" si="12"/>
        <v>10453</v>
      </c>
      <c r="U35" s="34">
        <v>54068</v>
      </c>
      <c r="V35" s="34">
        <v>259</v>
      </c>
      <c r="W35" s="31">
        <v>607</v>
      </c>
      <c r="X35" s="33">
        <f t="shared" si="1"/>
        <v>64780</v>
      </c>
    </row>
    <row r="36" spans="1:24" s="22" customFormat="1" ht="7.5" customHeight="1" x14ac:dyDescent="0.15">
      <c r="A36" s="47"/>
      <c r="B36" s="87"/>
      <c r="C36" s="105"/>
      <c r="D36" s="97"/>
      <c r="E36" s="76" t="s">
        <v>79</v>
      </c>
      <c r="F36" s="31">
        <v>22332</v>
      </c>
      <c r="G36" s="32">
        <v>0</v>
      </c>
      <c r="H36" s="33">
        <f t="shared" si="2"/>
        <v>22332</v>
      </c>
      <c r="I36" s="34">
        <v>73111</v>
      </c>
      <c r="J36" s="34">
        <v>502</v>
      </c>
      <c r="K36" s="31">
        <v>803</v>
      </c>
      <c r="L36" s="33">
        <f t="shared" si="3"/>
        <v>95945</v>
      </c>
      <c r="M36" s="17"/>
      <c r="N36" s="87"/>
      <c r="O36" s="106"/>
      <c r="P36" s="98"/>
      <c r="Q36" s="76" t="s">
        <v>10</v>
      </c>
      <c r="R36" s="31">
        <f>SUM(R33:R35)</f>
        <v>65513</v>
      </c>
      <c r="S36" s="32">
        <f>SUM(S33:S35)</f>
        <v>21</v>
      </c>
      <c r="T36" s="33">
        <f t="shared" si="12"/>
        <v>65534</v>
      </c>
      <c r="U36" s="34">
        <f t="shared" ref="U36:W36" si="19">SUM(U33:U35)</f>
        <v>316744</v>
      </c>
      <c r="V36" s="34">
        <f t="shared" si="19"/>
        <v>1841</v>
      </c>
      <c r="W36" s="31">
        <f t="shared" si="19"/>
        <v>4092</v>
      </c>
      <c r="X36" s="44">
        <f t="shared" si="1"/>
        <v>384119</v>
      </c>
    </row>
    <row r="37" spans="1:24" s="22" customFormat="1" ht="7.5" customHeight="1" x14ac:dyDescent="0.15">
      <c r="A37" s="47"/>
      <c r="B37" s="87"/>
      <c r="C37" s="105"/>
      <c r="D37" s="97"/>
      <c r="E37" s="76" t="s">
        <v>80</v>
      </c>
      <c r="F37" s="45">
        <v>11926</v>
      </c>
      <c r="G37" s="32">
        <v>0</v>
      </c>
      <c r="H37" s="33">
        <f t="shared" si="2"/>
        <v>11926</v>
      </c>
      <c r="I37" s="45">
        <v>27113</v>
      </c>
      <c r="J37" s="45">
        <v>220</v>
      </c>
      <c r="K37" s="31">
        <v>219</v>
      </c>
      <c r="L37" s="33">
        <f t="shared" si="3"/>
        <v>39259</v>
      </c>
      <c r="M37" s="17"/>
      <c r="N37" s="87"/>
      <c r="O37" s="104" t="s">
        <v>81</v>
      </c>
      <c r="P37" s="95" t="s">
        <v>82</v>
      </c>
      <c r="Q37" s="94"/>
      <c r="R37" s="31">
        <v>100893</v>
      </c>
      <c r="S37" s="32">
        <v>10</v>
      </c>
      <c r="T37" s="33">
        <f t="shared" ref="T37:T39" si="20">SUM(R37:S37)</f>
        <v>100903</v>
      </c>
      <c r="U37" s="34">
        <v>265535</v>
      </c>
      <c r="V37" s="34">
        <v>2067</v>
      </c>
      <c r="W37" s="31">
        <v>2088</v>
      </c>
      <c r="X37" s="44">
        <f t="shared" si="1"/>
        <v>368505</v>
      </c>
    </row>
    <row r="38" spans="1:24" s="22" customFormat="1" ht="7.5" customHeight="1" x14ac:dyDescent="0.15">
      <c r="A38" s="47"/>
      <c r="B38" s="87"/>
      <c r="C38" s="105"/>
      <c r="D38" s="98"/>
      <c r="E38" s="76" t="s">
        <v>10</v>
      </c>
      <c r="F38" s="45">
        <f>SUM(F34:F37)</f>
        <v>151172</v>
      </c>
      <c r="G38" s="32">
        <f>SUM(G34:G37)</f>
        <v>6</v>
      </c>
      <c r="H38" s="33">
        <f t="shared" si="2"/>
        <v>151178</v>
      </c>
      <c r="I38" s="31">
        <f>SUM(I34:I37)</f>
        <v>353966</v>
      </c>
      <c r="J38" s="31">
        <f>SUM(J34:J37)</f>
        <v>2818</v>
      </c>
      <c r="K38" s="31">
        <f>SUM(K34:K37)</f>
        <v>2937</v>
      </c>
      <c r="L38" s="33">
        <f t="shared" si="3"/>
        <v>507962</v>
      </c>
      <c r="M38" s="17"/>
      <c r="N38" s="87"/>
      <c r="O38" s="105"/>
      <c r="P38" s="95" t="s">
        <v>83</v>
      </c>
      <c r="Q38" s="94"/>
      <c r="R38" s="31">
        <v>22887</v>
      </c>
      <c r="S38" s="32">
        <v>4</v>
      </c>
      <c r="T38" s="33">
        <f t="shared" si="20"/>
        <v>22891</v>
      </c>
      <c r="U38" s="34">
        <v>69878</v>
      </c>
      <c r="V38" s="34">
        <v>376</v>
      </c>
      <c r="W38" s="31">
        <v>567</v>
      </c>
      <c r="X38" s="44">
        <f t="shared" si="1"/>
        <v>93145</v>
      </c>
    </row>
    <row r="39" spans="1:24" s="22" customFormat="1" ht="7.5" customHeight="1" x14ac:dyDescent="0.15">
      <c r="A39" s="47"/>
      <c r="B39" s="87"/>
      <c r="C39" s="106"/>
      <c r="D39" s="95" t="s">
        <v>207</v>
      </c>
      <c r="E39" s="94"/>
      <c r="F39" s="31">
        <v>45747</v>
      </c>
      <c r="G39" s="32">
        <v>1</v>
      </c>
      <c r="H39" s="33">
        <f t="shared" si="2"/>
        <v>45748</v>
      </c>
      <c r="I39" s="34">
        <v>110659</v>
      </c>
      <c r="J39" s="34">
        <v>671</v>
      </c>
      <c r="K39" s="31">
        <v>819</v>
      </c>
      <c r="L39" s="33">
        <f t="shared" si="3"/>
        <v>157078</v>
      </c>
      <c r="M39" s="17"/>
      <c r="N39" s="87"/>
      <c r="O39" s="105"/>
      <c r="P39" s="95" t="s">
        <v>85</v>
      </c>
      <c r="Q39" s="94"/>
      <c r="R39" s="31">
        <v>28725</v>
      </c>
      <c r="S39" s="32">
        <v>2</v>
      </c>
      <c r="T39" s="33">
        <f t="shared" si="20"/>
        <v>28727</v>
      </c>
      <c r="U39" s="34">
        <v>71447</v>
      </c>
      <c r="V39" s="34">
        <v>609</v>
      </c>
      <c r="W39" s="31">
        <v>410</v>
      </c>
      <c r="X39" s="44">
        <f t="shared" si="1"/>
        <v>100783</v>
      </c>
    </row>
    <row r="40" spans="1:24" s="22" customFormat="1" ht="7.5" customHeight="1" x14ac:dyDescent="0.15">
      <c r="A40" s="47"/>
      <c r="B40" s="88"/>
      <c r="C40" s="83" t="s">
        <v>37</v>
      </c>
      <c r="D40" s="84"/>
      <c r="E40" s="85"/>
      <c r="F40" s="48">
        <f>SUM(F22:F23,F27,F30:F33,F38:F39)</f>
        <v>874254</v>
      </c>
      <c r="G40" s="42">
        <f>SUM(G22:G23,G27,G30:G33,G38:G39)</f>
        <v>48</v>
      </c>
      <c r="H40" s="41">
        <f t="shared" si="2"/>
        <v>874302</v>
      </c>
      <c r="I40" s="39">
        <f t="shared" ref="I40:K40" si="21">SUM(I22:I23,I27,I30:I33,I38:I39)</f>
        <v>2118874</v>
      </c>
      <c r="J40" s="39">
        <f t="shared" si="21"/>
        <v>15763</v>
      </c>
      <c r="K40" s="39">
        <f t="shared" si="21"/>
        <v>18410</v>
      </c>
      <c r="L40" s="49">
        <f t="shared" si="3"/>
        <v>3008939</v>
      </c>
      <c r="M40" s="17"/>
      <c r="N40" s="87"/>
      <c r="O40" s="105"/>
      <c r="P40" s="95" t="s">
        <v>86</v>
      </c>
      <c r="Q40" s="94"/>
      <c r="R40" s="36">
        <v>22420</v>
      </c>
      <c r="S40" s="37">
        <v>15</v>
      </c>
      <c r="T40" s="33">
        <f t="shared" si="12"/>
        <v>22435</v>
      </c>
      <c r="U40" s="38">
        <v>72993</v>
      </c>
      <c r="V40" s="38">
        <v>586</v>
      </c>
      <c r="W40" s="36">
        <v>817</v>
      </c>
      <c r="X40" s="44">
        <f t="shared" si="1"/>
        <v>96014</v>
      </c>
    </row>
    <row r="41" spans="1:24" s="22" customFormat="1" ht="7.5" customHeight="1" x14ac:dyDescent="0.15">
      <c r="A41" s="47"/>
      <c r="B41" s="121" t="s">
        <v>87</v>
      </c>
      <c r="C41" s="108" t="s">
        <v>88</v>
      </c>
      <c r="D41" s="109" t="s">
        <v>89</v>
      </c>
      <c r="E41" s="91"/>
      <c r="F41" s="31">
        <v>132890</v>
      </c>
      <c r="G41" s="32">
        <v>10</v>
      </c>
      <c r="H41" s="33">
        <f t="shared" si="2"/>
        <v>132900</v>
      </c>
      <c r="I41" s="34">
        <v>329524</v>
      </c>
      <c r="J41" s="34">
        <v>1775</v>
      </c>
      <c r="K41" s="31">
        <v>2479</v>
      </c>
      <c r="L41" s="33">
        <f t="shared" si="3"/>
        <v>464199</v>
      </c>
      <c r="M41" s="17"/>
      <c r="N41" s="87"/>
      <c r="O41" s="106"/>
      <c r="P41" s="95" t="s">
        <v>10</v>
      </c>
      <c r="Q41" s="94"/>
      <c r="R41" s="31">
        <f>SUM(R37:R40)</f>
        <v>174925</v>
      </c>
      <c r="S41" s="32">
        <f>SUM(S37:S40)</f>
        <v>31</v>
      </c>
      <c r="T41" s="33">
        <f t="shared" si="12"/>
        <v>174956</v>
      </c>
      <c r="U41" s="34">
        <f t="shared" ref="U41:W41" si="22">SUM(U37:U40)</f>
        <v>479853</v>
      </c>
      <c r="V41" s="34">
        <f t="shared" si="22"/>
        <v>3638</v>
      </c>
      <c r="W41" s="31">
        <f t="shared" si="22"/>
        <v>3882</v>
      </c>
      <c r="X41" s="33">
        <f t="shared" si="1"/>
        <v>658447</v>
      </c>
    </row>
    <row r="42" spans="1:24" s="22" customFormat="1" ht="7.5" customHeight="1" x14ac:dyDescent="0.15">
      <c r="A42" s="47"/>
      <c r="B42" s="122"/>
      <c r="C42" s="105"/>
      <c r="D42" s="96" t="s">
        <v>90</v>
      </c>
      <c r="E42" s="76" t="s">
        <v>91</v>
      </c>
      <c r="F42" s="31">
        <v>52549</v>
      </c>
      <c r="G42" s="32">
        <v>5</v>
      </c>
      <c r="H42" s="33">
        <f t="shared" si="2"/>
        <v>52554</v>
      </c>
      <c r="I42" s="34">
        <v>148307</v>
      </c>
      <c r="J42" s="34">
        <v>791</v>
      </c>
      <c r="K42" s="31">
        <v>1479</v>
      </c>
      <c r="L42" s="33">
        <f t="shared" si="3"/>
        <v>201652</v>
      </c>
      <c r="M42" s="17"/>
      <c r="N42" s="88"/>
      <c r="O42" s="83" t="s">
        <v>37</v>
      </c>
      <c r="P42" s="84"/>
      <c r="Q42" s="85"/>
      <c r="R42" s="39">
        <f>SUM(R17,R20:R22,R26:R28,R32,R36,R41)</f>
        <v>1044358</v>
      </c>
      <c r="S42" s="40">
        <f>SUM(S17,S20:S22,S26:S28,S32,S36,S41)</f>
        <v>203</v>
      </c>
      <c r="T42" s="41">
        <f t="shared" si="12"/>
        <v>1044561</v>
      </c>
      <c r="U42" s="39">
        <f t="shared" ref="U42:W42" si="23">SUM(U17,U20:U22,U26:U28,U32,U36,U41)</f>
        <v>3429458</v>
      </c>
      <c r="V42" s="39">
        <f t="shared" si="23"/>
        <v>19840</v>
      </c>
      <c r="W42" s="39">
        <f t="shared" si="23"/>
        <v>34882</v>
      </c>
      <c r="X42" s="41">
        <f t="shared" si="1"/>
        <v>4493859</v>
      </c>
    </row>
    <row r="43" spans="1:24" s="22" customFormat="1" ht="7.5" customHeight="1" x14ac:dyDescent="0.15">
      <c r="A43" s="47"/>
      <c r="B43" s="122"/>
      <c r="C43" s="105"/>
      <c r="D43" s="97"/>
      <c r="E43" s="76" t="s">
        <v>208</v>
      </c>
      <c r="F43" s="31">
        <v>82751</v>
      </c>
      <c r="G43" s="32">
        <v>7</v>
      </c>
      <c r="H43" s="33">
        <f t="shared" si="2"/>
        <v>82758</v>
      </c>
      <c r="I43" s="34">
        <v>207736</v>
      </c>
      <c r="J43" s="34">
        <v>927</v>
      </c>
      <c r="K43" s="31">
        <v>1866</v>
      </c>
      <c r="L43" s="33">
        <f t="shared" si="3"/>
        <v>291421</v>
      </c>
      <c r="M43" s="17"/>
      <c r="N43" s="86" t="s">
        <v>93</v>
      </c>
      <c r="O43" s="89" t="s">
        <v>94</v>
      </c>
      <c r="P43" s="90"/>
      <c r="Q43" s="91"/>
      <c r="R43" s="31">
        <v>113848</v>
      </c>
      <c r="S43" s="32">
        <v>15</v>
      </c>
      <c r="T43" s="33">
        <f t="shared" si="12"/>
        <v>113863</v>
      </c>
      <c r="U43" s="34">
        <v>352534</v>
      </c>
      <c r="V43" s="34">
        <v>2353</v>
      </c>
      <c r="W43" s="31">
        <v>3102</v>
      </c>
      <c r="X43" s="33">
        <f t="shared" si="1"/>
        <v>468750</v>
      </c>
    </row>
    <row r="44" spans="1:24" s="22" customFormat="1" ht="7.5" customHeight="1" x14ac:dyDescent="0.15">
      <c r="A44" s="47"/>
      <c r="B44" s="122"/>
      <c r="C44" s="106"/>
      <c r="D44" s="98"/>
      <c r="E44" s="76" t="s">
        <v>10</v>
      </c>
      <c r="F44" s="45">
        <f>SUM(F42:F43)</f>
        <v>135300</v>
      </c>
      <c r="G44" s="32">
        <f>SUM(G42:G43)</f>
        <v>12</v>
      </c>
      <c r="H44" s="33">
        <f t="shared" si="2"/>
        <v>135312</v>
      </c>
      <c r="I44" s="31">
        <f>SUM(I42:I43)</f>
        <v>356043</v>
      </c>
      <c r="J44" s="31">
        <f>SUM(J42:J43)</f>
        <v>1718</v>
      </c>
      <c r="K44" s="31">
        <f>SUM(K42:K43)</f>
        <v>3345</v>
      </c>
      <c r="L44" s="33">
        <f t="shared" si="3"/>
        <v>493073</v>
      </c>
      <c r="M44" s="17"/>
      <c r="N44" s="87"/>
      <c r="O44" s="92" t="s">
        <v>95</v>
      </c>
      <c r="P44" s="93"/>
      <c r="Q44" s="94"/>
      <c r="R44" s="31">
        <v>145262</v>
      </c>
      <c r="S44" s="32">
        <v>26</v>
      </c>
      <c r="T44" s="33">
        <f t="shared" si="12"/>
        <v>145288</v>
      </c>
      <c r="U44" s="34">
        <v>370591</v>
      </c>
      <c r="V44" s="34">
        <v>3561</v>
      </c>
      <c r="W44" s="31">
        <v>7028</v>
      </c>
      <c r="X44" s="33">
        <f t="shared" si="1"/>
        <v>519440</v>
      </c>
    </row>
    <row r="45" spans="1:24" s="22" customFormat="1" ht="7.5" customHeight="1" x14ac:dyDescent="0.15">
      <c r="A45" s="47"/>
      <c r="B45" s="122"/>
      <c r="C45" s="79" t="s">
        <v>96</v>
      </c>
      <c r="D45" s="107" t="s">
        <v>96</v>
      </c>
      <c r="E45" s="76" t="s">
        <v>97</v>
      </c>
      <c r="F45" s="31">
        <v>91943</v>
      </c>
      <c r="G45" s="32">
        <v>17</v>
      </c>
      <c r="H45" s="33">
        <f t="shared" si="2"/>
        <v>91960</v>
      </c>
      <c r="I45" s="34">
        <v>251415</v>
      </c>
      <c r="J45" s="34">
        <v>1414</v>
      </c>
      <c r="K45" s="31">
        <v>2323</v>
      </c>
      <c r="L45" s="33">
        <f t="shared" si="3"/>
        <v>344789</v>
      </c>
      <c r="M45" s="17"/>
      <c r="N45" s="87"/>
      <c r="O45" s="104" t="s">
        <v>98</v>
      </c>
      <c r="P45" s="95" t="s">
        <v>221</v>
      </c>
      <c r="Q45" s="94"/>
      <c r="R45" s="50">
        <v>84346</v>
      </c>
      <c r="S45" s="51">
        <v>17</v>
      </c>
      <c r="T45" s="52">
        <f t="shared" si="12"/>
        <v>84363</v>
      </c>
      <c r="U45" s="53">
        <v>134118</v>
      </c>
      <c r="V45" s="53">
        <v>3224</v>
      </c>
      <c r="W45" s="50">
        <v>9520</v>
      </c>
      <c r="X45" s="52">
        <f t="shared" si="1"/>
        <v>221705</v>
      </c>
    </row>
    <row r="46" spans="1:24" s="22" customFormat="1" ht="7.5" customHeight="1" x14ac:dyDescent="0.15">
      <c r="A46" s="47"/>
      <c r="B46" s="122"/>
      <c r="C46" s="79"/>
      <c r="D46" s="107"/>
      <c r="E46" s="76" t="s">
        <v>100</v>
      </c>
      <c r="F46" s="31">
        <v>24546</v>
      </c>
      <c r="G46" s="32">
        <v>4</v>
      </c>
      <c r="H46" s="33">
        <f t="shared" si="2"/>
        <v>24550</v>
      </c>
      <c r="I46" s="34">
        <v>57990</v>
      </c>
      <c r="J46" s="34">
        <v>319</v>
      </c>
      <c r="K46" s="31">
        <v>322</v>
      </c>
      <c r="L46" s="33">
        <f t="shared" si="3"/>
        <v>82859</v>
      </c>
      <c r="M46" s="17"/>
      <c r="N46" s="87"/>
      <c r="O46" s="105"/>
      <c r="P46" s="95" t="s">
        <v>101</v>
      </c>
      <c r="Q46" s="94"/>
      <c r="R46" s="31">
        <v>128595</v>
      </c>
      <c r="S46" s="32">
        <v>23</v>
      </c>
      <c r="T46" s="33">
        <f t="shared" si="12"/>
        <v>128618</v>
      </c>
      <c r="U46" s="34">
        <v>330015</v>
      </c>
      <c r="V46" s="34">
        <v>4009</v>
      </c>
      <c r="W46" s="31">
        <v>12659</v>
      </c>
      <c r="X46" s="33">
        <f t="shared" si="1"/>
        <v>462642</v>
      </c>
    </row>
    <row r="47" spans="1:24" s="22" customFormat="1" ht="7.5" customHeight="1" x14ac:dyDescent="0.15">
      <c r="A47" s="47"/>
      <c r="B47" s="122"/>
      <c r="C47" s="79"/>
      <c r="D47" s="107"/>
      <c r="E47" s="76" t="s">
        <v>10</v>
      </c>
      <c r="F47" s="45">
        <f>SUM(F45:F46)</f>
        <v>116489</v>
      </c>
      <c r="G47" s="32">
        <f>SUM(G45:G46)</f>
        <v>21</v>
      </c>
      <c r="H47" s="33">
        <f t="shared" si="2"/>
        <v>116510</v>
      </c>
      <c r="I47" s="31">
        <f>SUM(I45:I46)</f>
        <v>309405</v>
      </c>
      <c r="J47" s="31">
        <f>SUM(J45:J46)</f>
        <v>1733</v>
      </c>
      <c r="K47" s="31">
        <f>SUM(K45:K46)</f>
        <v>2645</v>
      </c>
      <c r="L47" s="33">
        <f t="shared" si="3"/>
        <v>427648</v>
      </c>
      <c r="M47" s="17"/>
      <c r="N47" s="87"/>
      <c r="O47" s="105"/>
      <c r="P47" s="96" t="s">
        <v>102</v>
      </c>
      <c r="Q47" s="76" t="s">
        <v>103</v>
      </c>
      <c r="R47" s="31">
        <v>83956</v>
      </c>
      <c r="S47" s="32">
        <v>19</v>
      </c>
      <c r="T47" s="33">
        <f t="shared" si="12"/>
        <v>83975</v>
      </c>
      <c r="U47" s="34">
        <v>280358</v>
      </c>
      <c r="V47" s="34">
        <v>2295</v>
      </c>
      <c r="W47" s="31">
        <v>4071</v>
      </c>
      <c r="X47" s="33">
        <f t="shared" si="1"/>
        <v>366628</v>
      </c>
    </row>
    <row r="48" spans="1:24" s="22" customFormat="1" ht="7.5" customHeight="1" x14ac:dyDescent="0.15">
      <c r="A48" s="47"/>
      <c r="B48" s="122"/>
      <c r="C48" s="79"/>
      <c r="D48" s="99" t="s">
        <v>213</v>
      </c>
      <c r="E48" s="100"/>
      <c r="F48" s="31">
        <v>44056</v>
      </c>
      <c r="G48" s="32">
        <v>1</v>
      </c>
      <c r="H48" s="33">
        <f t="shared" si="2"/>
        <v>44057</v>
      </c>
      <c r="I48" s="34">
        <v>152797</v>
      </c>
      <c r="J48" s="34">
        <v>783</v>
      </c>
      <c r="K48" s="31">
        <v>1210</v>
      </c>
      <c r="L48" s="33">
        <f t="shared" si="3"/>
        <v>197637</v>
      </c>
      <c r="M48" s="17"/>
      <c r="N48" s="87"/>
      <c r="O48" s="105"/>
      <c r="P48" s="97"/>
      <c r="Q48" s="76" t="s">
        <v>105</v>
      </c>
      <c r="R48" s="31">
        <v>36645</v>
      </c>
      <c r="S48" s="32">
        <v>8</v>
      </c>
      <c r="T48" s="33">
        <f t="shared" si="12"/>
        <v>36653</v>
      </c>
      <c r="U48" s="34">
        <v>107497</v>
      </c>
      <c r="V48" s="34">
        <v>992</v>
      </c>
      <c r="W48" s="31">
        <v>2369</v>
      </c>
      <c r="X48" s="33">
        <f t="shared" si="1"/>
        <v>145142</v>
      </c>
    </row>
    <row r="49" spans="1:24" s="22" customFormat="1" ht="7.5" customHeight="1" x14ac:dyDescent="0.15">
      <c r="A49" s="47"/>
      <c r="B49" s="122"/>
      <c r="C49" s="79" t="s">
        <v>106</v>
      </c>
      <c r="D49" s="116" t="s">
        <v>107</v>
      </c>
      <c r="E49" s="117"/>
      <c r="F49" s="31">
        <v>124890</v>
      </c>
      <c r="G49" s="32">
        <v>15</v>
      </c>
      <c r="H49" s="33">
        <f t="shared" si="2"/>
        <v>124905</v>
      </c>
      <c r="I49" s="34">
        <v>332108</v>
      </c>
      <c r="J49" s="34">
        <v>2005</v>
      </c>
      <c r="K49" s="31">
        <v>2291</v>
      </c>
      <c r="L49" s="33">
        <f t="shared" si="3"/>
        <v>459018</v>
      </c>
      <c r="M49" s="17"/>
      <c r="N49" s="87"/>
      <c r="O49" s="106"/>
      <c r="P49" s="98"/>
      <c r="Q49" s="76" t="s">
        <v>10</v>
      </c>
      <c r="R49" s="31">
        <f>SUM(R47:R48)</f>
        <v>120601</v>
      </c>
      <c r="S49" s="32">
        <f>SUM(S47:S48)</f>
        <v>27</v>
      </c>
      <c r="T49" s="33">
        <f t="shared" si="12"/>
        <v>120628</v>
      </c>
      <c r="U49" s="34">
        <f>SUM(U47:U48)</f>
        <v>387855</v>
      </c>
      <c r="V49" s="34">
        <f>SUM(V47:V48)</f>
        <v>3287</v>
      </c>
      <c r="W49" s="31">
        <f>SUM(W47:W48)</f>
        <v>6440</v>
      </c>
      <c r="X49" s="33">
        <f t="shared" si="1"/>
        <v>511770</v>
      </c>
    </row>
    <row r="50" spans="1:24" s="22" customFormat="1" ht="7.5" customHeight="1" x14ac:dyDescent="0.15">
      <c r="A50" s="47"/>
      <c r="B50" s="122"/>
      <c r="C50" s="79"/>
      <c r="D50" s="95" t="s">
        <v>108</v>
      </c>
      <c r="E50" s="94"/>
      <c r="F50" s="31">
        <v>34832</v>
      </c>
      <c r="G50" s="32">
        <v>8</v>
      </c>
      <c r="H50" s="33">
        <f t="shared" si="2"/>
        <v>34840</v>
      </c>
      <c r="I50" s="34">
        <v>100984</v>
      </c>
      <c r="J50" s="34">
        <v>632</v>
      </c>
      <c r="K50" s="31">
        <v>870</v>
      </c>
      <c r="L50" s="33">
        <f t="shared" si="3"/>
        <v>136456</v>
      </c>
      <c r="M50" s="17"/>
      <c r="N50" s="87"/>
      <c r="O50" s="118" t="s">
        <v>109</v>
      </c>
      <c r="P50" s="95" t="s">
        <v>110</v>
      </c>
      <c r="Q50" s="94"/>
      <c r="R50" s="31">
        <v>75439</v>
      </c>
      <c r="S50" s="32">
        <v>13</v>
      </c>
      <c r="T50" s="33">
        <f t="shared" si="12"/>
        <v>75452</v>
      </c>
      <c r="U50" s="34">
        <v>228348</v>
      </c>
      <c r="V50" s="34">
        <v>1992</v>
      </c>
      <c r="W50" s="31">
        <v>2667</v>
      </c>
      <c r="X50" s="33">
        <f t="shared" si="1"/>
        <v>305792</v>
      </c>
    </row>
    <row r="51" spans="1:24" s="22" customFormat="1" ht="7.5" customHeight="1" x14ac:dyDescent="0.15">
      <c r="A51" s="47"/>
      <c r="B51" s="122"/>
      <c r="C51" s="79"/>
      <c r="D51" s="95" t="s">
        <v>111</v>
      </c>
      <c r="E51" s="94"/>
      <c r="F51" s="45">
        <v>27854</v>
      </c>
      <c r="G51" s="32">
        <v>2</v>
      </c>
      <c r="H51" s="33">
        <f t="shared" si="2"/>
        <v>27856</v>
      </c>
      <c r="I51" s="45">
        <v>86616</v>
      </c>
      <c r="J51" s="45">
        <v>628</v>
      </c>
      <c r="K51" s="31">
        <v>774</v>
      </c>
      <c r="L51" s="33">
        <f t="shared" si="3"/>
        <v>115100</v>
      </c>
      <c r="M51" s="17"/>
      <c r="N51" s="87"/>
      <c r="O51" s="97"/>
      <c r="P51" s="95" t="s">
        <v>112</v>
      </c>
      <c r="Q51" s="94"/>
      <c r="R51" s="31">
        <v>10980</v>
      </c>
      <c r="S51" s="32">
        <v>3</v>
      </c>
      <c r="T51" s="33">
        <f t="shared" si="12"/>
        <v>10983</v>
      </c>
      <c r="U51" s="34">
        <v>39410</v>
      </c>
      <c r="V51" s="34">
        <v>221</v>
      </c>
      <c r="W51" s="31">
        <v>429</v>
      </c>
      <c r="X51" s="33">
        <f t="shared" ref="X51:X52" si="24">SUM(T51:V51)</f>
        <v>50614</v>
      </c>
    </row>
    <row r="52" spans="1:24" s="22" customFormat="1" ht="7.5" customHeight="1" x14ac:dyDescent="0.15">
      <c r="A52" s="47"/>
      <c r="B52" s="122"/>
      <c r="C52" s="79"/>
      <c r="D52" s="119" t="s">
        <v>10</v>
      </c>
      <c r="E52" s="120"/>
      <c r="F52" s="45">
        <f>SUM(F49:F51)</f>
        <v>187576</v>
      </c>
      <c r="G52" s="32">
        <f>SUM(G49:G51)</f>
        <v>25</v>
      </c>
      <c r="H52" s="33">
        <f t="shared" ref="H52:H98" si="25">SUM(F52:G52)</f>
        <v>187601</v>
      </c>
      <c r="I52" s="45">
        <f>SUM(I49:I51)</f>
        <v>519708</v>
      </c>
      <c r="J52" s="45">
        <f>SUM(J49:J51)</f>
        <v>3265</v>
      </c>
      <c r="K52" s="45">
        <f>SUM(K49:K51)</f>
        <v>3935</v>
      </c>
      <c r="L52" s="33">
        <f t="shared" ref="L52:L98" si="26">SUM(H52:J52)</f>
        <v>710574</v>
      </c>
      <c r="M52" s="17"/>
      <c r="N52" s="87"/>
      <c r="O52" s="98"/>
      <c r="P52" s="95" t="s">
        <v>10</v>
      </c>
      <c r="Q52" s="94"/>
      <c r="R52" s="31">
        <f>SUM(R50:R51)</f>
        <v>86419</v>
      </c>
      <c r="S52" s="32">
        <f>SUM(S50:S51)</f>
        <v>16</v>
      </c>
      <c r="T52" s="33">
        <f t="shared" si="12"/>
        <v>86435</v>
      </c>
      <c r="U52" s="34">
        <f t="shared" ref="U52:W52" si="27">SUM(U50:U51)</f>
        <v>267758</v>
      </c>
      <c r="V52" s="34">
        <f t="shared" si="27"/>
        <v>2213</v>
      </c>
      <c r="W52" s="31">
        <f t="shared" si="27"/>
        <v>3096</v>
      </c>
      <c r="X52" s="33">
        <f t="shared" si="24"/>
        <v>356406</v>
      </c>
    </row>
    <row r="53" spans="1:24" s="22" customFormat="1" ht="7.5" customHeight="1" x14ac:dyDescent="0.15">
      <c r="A53" s="47"/>
      <c r="B53" s="122"/>
      <c r="C53" s="104" t="s">
        <v>113</v>
      </c>
      <c r="D53" s="107" t="s">
        <v>114</v>
      </c>
      <c r="E53" s="76" t="s">
        <v>115</v>
      </c>
      <c r="F53" s="31">
        <v>61672</v>
      </c>
      <c r="G53" s="32">
        <v>11</v>
      </c>
      <c r="H53" s="33">
        <f t="shared" si="25"/>
        <v>61683</v>
      </c>
      <c r="I53" s="34">
        <v>220913</v>
      </c>
      <c r="J53" s="34">
        <v>1713</v>
      </c>
      <c r="K53" s="31">
        <v>6155</v>
      </c>
      <c r="L53" s="33">
        <f t="shared" si="26"/>
        <v>284309</v>
      </c>
      <c r="M53" s="17"/>
      <c r="N53" s="87"/>
      <c r="O53" s="92" t="s">
        <v>116</v>
      </c>
      <c r="P53" s="93"/>
      <c r="Q53" s="94"/>
      <c r="R53" s="31">
        <v>117768</v>
      </c>
      <c r="S53" s="32">
        <v>19</v>
      </c>
      <c r="T53" s="33">
        <f t="shared" si="12"/>
        <v>117787</v>
      </c>
      <c r="U53" s="34">
        <v>276164</v>
      </c>
      <c r="V53" s="34">
        <v>2563</v>
      </c>
      <c r="W53" s="31">
        <v>2023</v>
      </c>
      <c r="X53" s="33">
        <f t="shared" si="1"/>
        <v>396514</v>
      </c>
    </row>
    <row r="54" spans="1:24" s="22" customFormat="1" ht="7.5" customHeight="1" x14ac:dyDescent="0.15">
      <c r="A54" s="47"/>
      <c r="B54" s="122"/>
      <c r="C54" s="105"/>
      <c r="D54" s="107"/>
      <c r="E54" s="76" t="s">
        <v>117</v>
      </c>
      <c r="F54" s="31">
        <v>17718</v>
      </c>
      <c r="G54" s="32">
        <v>3</v>
      </c>
      <c r="H54" s="33">
        <f t="shared" si="25"/>
        <v>17721</v>
      </c>
      <c r="I54" s="34">
        <v>50397</v>
      </c>
      <c r="J54" s="34">
        <v>567</v>
      </c>
      <c r="K54" s="31">
        <v>2547</v>
      </c>
      <c r="L54" s="33">
        <f t="shared" si="26"/>
        <v>68685</v>
      </c>
      <c r="M54" s="17"/>
      <c r="N54" s="87"/>
      <c r="O54" s="104" t="s">
        <v>118</v>
      </c>
      <c r="P54" s="95" t="s">
        <v>119</v>
      </c>
      <c r="Q54" s="94"/>
      <c r="R54" s="31">
        <v>170193</v>
      </c>
      <c r="S54" s="32">
        <v>43</v>
      </c>
      <c r="T54" s="33">
        <f t="shared" si="12"/>
        <v>170236</v>
      </c>
      <c r="U54" s="34">
        <v>448199</v>
      </c>
      <c r="V54" s="34">
        <v>4204</v>
      </c>
      <c r="W54" s="31">
        <v>10066</v>
      </c>
      <c r="X54" s="33">
        <f t="shared" si="1"/>
        <v>622639</v>
      </c>
    </row>
    <row r="55" spans="1:24" s="22" customFormat="1" ht="7.5" customHeight="1" x14ac:dyDescent="0.15">
      <c r="A55" s="47"/>
      <c r="B55" s="122"/>
      <c r="C55" s="105"/>
      <c r="D55" s="107"/>
      <c r="E55" s="76" t="s">
        <v>10</v>
      </c>
      <c r="F55" s="45">
        <f>SUM(F53:F54)</f>
        <v>79390</v>
      </c>
      <c r="G55" s="32">
        <f>SUM(G53:G54)</f>
        <v>14</v>
      </c>
      <c r="H55" s="33">
        <f t="shared" si="25"/>
        <v>79404</v>
      </c>
      <c r="I55" s="45">
        <f>SUM(I53:I54)</f>
        <v>271310</v>
      </c>
      <c r="J55" s="45">
        <f>SUM(J53:J54)</f>
        <v>2280</v>
      </c>
      <c r="K55" s="45">
        <f>SUM(K53:K54)</f>
        <v>8702</v>
      </c>
      <c r="L55" s="33">
        <f t="shared" si="26"/>
        <v>352994</v>
      </c>
      <c r="M55" s="17"/>
      <c r="N55" s="87"/>
      <c r="O55" s="106"/>
      <c r="P55" s="95" t="s">
        <v>120</v>
      </c>
      <c r="Q55" s="94"/>
      <c r="R55" s="31">
        <v>122096</v>
      </c>
      <c r="S55" s="32">
        <v>33</v>
      </c>
      <c r="T55" s="33">
        <f t="shared" si="12"/>
        <v>122129</v>
      </c>
      <c r="U55" s="34">
        <v>353532</v>
      </c>
      <c r="V55" s="34">
        <v>2578</v>
      </c>
      <c r="W55" s="31">
        <v>2783</v>
      </c>
      <c r="X55" s="33">
        <f t="shared" si="1"/>
        <v>478239</v>
      </c>
    </row>
    <row r="56" spans="1:24" s="22" customFormat="1" ht="7.5" customHeight="1" x14ac:dyDescent="0.15">
      <c r="A56" s="47"/>
      <c r="B56" s="122"/>
      <c r="C56" s="105"/>
      <c r="D56" s="80" t="s">
        <v>121</v>
      </c>
      <c r="E56" s="76" t="s">
        <v>121</v>
      </c>
      <c r="F56" s="31">
        <v>43803</v>
      </c>
      <c r="G56" s="32">
        <v>6</v>
      </c>
      <c r="H56" s="33">
        <f t="shared" si="25"/>
        <v>43809</v>
      </c>
      <c r="I56" s="34">
        <v>161724</v>
      </c>
      <c r="J56" s="34">
        <v>1194</v>
      </c>
      <c r="K56" s="31">
        <v>4074</v>
      </c>
      <c r="L56" s="33">
        <f t="shared" si="26"/>
        <v>206727</v>
      </c>
      <c r="M56" s="17"/>
      <c r="N56" s="88"/>
      <c r="O56" s="83" t="s">
        <v>37</v>
      </c>
      <c r="P56" s="84"/>
      <c r="Q56" s="85"/>
      <c r="R56" s="39">
        <f>SUM(R43:R46,R52:R55,R49)</f>
        <v>1089128</v>
      </c>
      <c r="S56" s="40">
        <f>SUM(S43:S46,S52:S55,S49)</f>
        <v>219</v>
      </c>
      <c r="T56" s="41">
        <f t="shared" si="12"/>
        <v>1089347</v>
      </c>
      <c r="U56" s="39">
        <f t="shared" ref="U56:W56" si="28">SUM(U43:U46,U52:U55,U49)</f>
        <v>2920766</v>
      </c>
      <c r="V56" s="39">
        <f t="shared" si="28"/>
        <v>27992</v>
      </c>
      <c r="W56" s="39">
        <f t="shared" si="28"/>
        <v>56717</v>
      </c>
      <c r="X56" s="41">
        <f t="shared" si="1"/>
        <v>4038105</v>
      </c>
    </row>
    <row r="57" spans="1:24" s="22" customFormat="1" ht="7.5" customHeight="1" x14ac:dyDescent="0.15">
      <c r="A57" s="47"/>
      <c r="B57" s="122"/>
      <c r="C57" s="105"/>
      <c r="D57" s="81"/>
      <c r="E57" s="76" t="s">
        <v>122</v>
      </c>
      <c r="F57" s="31">
        <v>10965</v>
      </c>
      <c r="G57" s="32">
        <v>3</v>
      </c>
      <c r="H57" s="33">
        <f t="shared" si="25"/>
        <v>10968</v>
      </c>
      <c r="I57" s="34">
        <v>38982</v>
      </c>
      <c r="J57" s="34">
        <v>376</v>
      </c>
      <c r="K57" s="31">
        <v>1553</v>
      </c>
      <c r="L57" s="33">
        <f t="shared" si="26"/>
        <v>50326</v>
      </c>
      <c r="M57" s="17"/>
      <c r="N57" s="86" t="s">
        <v>123</v>
      </c>
      <c r="O57" s="89" t="s">
        <v>124</v>
      </c>
      <c r="P57" s="90"/>
      <c r="Q57" s="91"/>
      <c r="R57" s="31">
        <v>74524</v>
      </c>
      <c r="S57" s="32">
        <v>4</v>
      </c>
      <c r="T57" s="33">
        <f t="shared" si="12"/>
        <v>74528</v>
      </c>
      <c r="U57" s="34">
        <v>166542</v>
      </c>
      <c r="V57" s="34">
        <v>940</v>
      </c>
      <c r="W57" s="31">
        <v>1148</v>
      </c>
      <c r="X57" s="33">
        <f t="shared" si="1"/>
        <v>242010</v>
      </c>
    </row>
    <row r="58" spans="1:24" s="22" customFormat="1" ht="7.5" customHeight="1" x14ac:dyDescent="0.15">
      <c r="A58" s="47"/>
      <c r="B58" s="122"/>
      <c r="C58" s="105"/>
      <c r="D58" s="82"/>
      <c r="E58" s="76" t="s">
        <v>10</v>
      </c>
      <c r="F58" s="45">
        <f>SUM(F56:F57)</f>
        <v>54768</v>
      </c>
      <c r="G58" s="32">
        <f>SUM(G56:G57)</f>
        <v>9</v>
      </c>
      <c r="H58" s="33">
        <f t="shared" si="25"/>
        <v>54777</v>
      </c>
      <c r="I58" s="45">
        <f>SUM(I56:I57)</f>
        <v>200706</v>
      </c>
      <c r="J58" s="45">
        <f>SUM(J56:J57)</f>
        <v>1570</v>
      </c>
      <c r="K58" s="45">
        <f>SUM(K56:K57)</f>
        <v>5627</v>
      </c>
      <c r="L58" s="33">
        <f t="shared" si="26"/>
        <v>257053</v>
      </c>
      <c r="M58" s="17"/>
      <c r="N58" s="87"/>
      <c r="O58" s="115" t="s">
        <v>125</v>
      </c>
      <c r="P58" s="95" t="s">
        <v>126</v>
      </c>
      <c r="Q58" s="94"/>
      <c r="R58" s="31">
        <v>64587</v>
      </c>
      <c r="S58" s="32">
        <v>3</v>
      </c>
      <c r="T58" s="33">
        <f t="shared" si="12"/>
        <v>64590</v>
      </c>
      <c r="U58" s="34">
        <v>140823</v>
      </c>
      <c r="V58" s="34">
        <v>1195</v>
      </c>
      <c r="W58" s="31">
        <v>1209</v>
      </c>
      <c r="X58" s="33">
        <f t="shared" si="1"/>
        <v>206608</v>
      </c>
    </row>
    <row r="59" spans="1:24" ht="7.5" customHeight="1" x14ac:dyDescent="0.15">
      <c r="A59" s="47"/>
      <c r="B59" s="122"/>
      <c r="C59" s="105"/>
      <c r="D59" s="107" t="s">
        <v>127</v>
      </c>
      <c r="E59" s="76" t="s">
        <v>128</v>
      </c>
      <c r="F59" s="31">
        <v>55328</v>
      </c>
      <c r="G59" s="32">
        <v>18</v>
      </c>
      <c r="H59" s="33">
        <f t="shared" si="25"/>
        <v>55346</v>
      </c>
      <c r="I59" s="34">
        <v>190719</v>
      </c>
      <c r="J59" s="34">
        <v>1240</v>
      </c>
      <c r="K59" s="31">
        <v>5510</v>
      </c>
      <c r="L59" s="33">
        <f t="shared" si="26"/>
        <v>247305</v>
      </c>
      <c r="M59" s="17"/>
      <c r="N59" s="87"/>
      <c r="O59" s="105"/>
      <c r="P59" s="95" t="s">
        <v>129</v>
      </c>
      <c r="Q59" s="94"/>
      <c r="R59" s="36">
        <v>23886</v>
      </c>
      <c r="S59" s="37">
        <v>0</v>
      </c>
      <c r="T59" s="33">
        <f>SUM(R59:S59)</f>
        <v>23886</v>
      </c>
      <c r="U59" s="38">
        <v>59892</v>
      </c>
      <c r="V59" s="38">
        <v>404</v>
      </c>
      <c r="W59" s="36">
        <v>407</v>
      </c>
      <c r="X59" s="44">
        <f>SUM(T59:V59)</f>
        <v>84182</v>
      </c>
    </row>
    <row r="60" spans="1:24" ht="7.5" customHeight="1" x14ac:dyDescent="0.15">
      <c r="A60" s="47"/>
      <c r="B60" s="122"/>
      <c r="C60" s="105"/>
      <c r="D60" s="107"/>
      <c r="E60" s="76" t="s">
        <v>130</v>
      </c>
      <c r="F60" s="31">
        <v>25052</v>
      </c>
      <c r="G60" s="32">
        <v>6</v>
      </c>
      <c r="H60" s="33">
        <f t="shared" si="25"/>
        <v>25058</v>
      </c>
      <c r="I60" s="34">
        <v>98261</v>
      </c>
      <c r="J60" s="34">
        <v>446</v>
      </c>
      <c r="K60" s="31">
        <v>1598</v>
      </c>
      <c r="L60" s="33">
        <f t="shared" si="26"/>
        <v>123765</v>
      </c>
      <c r="M60" s="17"/>
      <c r="N60" s="87"/>
      <c r="O60" s="106"/>
      <c r="P60" s="95" t="s">
        <v>10</v>
      </c>
      <c r="Q60" s="94"/>
      <c r="R60" s="36">
        <f>SUM(R58:R59)</f>
        <v>88473</v>
      </c>
      <c r="S60" s="37">
        <f>SUM(S58:S59)</f>
        <v>3</v>
      </c>
      <c r="T60" s="33">
        <f>SUM(R60:S60)</f>
        <v>88476</v>
      </c>
      <c r="U60" s="38">
        <f t="shared" ref="U60:W60" si="29">SUM(U58:U59)</f>
        <v>200715</v>
      </c>
      <c r="V60" s="38">
        <f t="shared" si="29"/>
        <v>1599</v>
      </c>
      <c r="W60" s="36">
        <f t="shared" si="29"/>
        <v>1616</v>
      </c>
      <c r="X60" s="44">
        <f>SUM(T60:V60)</f>
        <v>290790</v>
      </c>
    </row>
    <row r="61" spans="1:24" ht="7.5" customHeight="1" x14ac:dyDescent="0.15">
      <c r="A61" s="47"/>
      <c r="B61" s="122"/>
      <c r="C61" s="105"/>
      <c r="D61" s="107"/>
      <c r="E61" s="76" t="s">
        <v>10</v>
      </c>
      <c r="F61" s="45">
        <f>SUM(F59:F60)</f>
        <v>80380</v>
      </c>
      <c r="G61" s="32">
        <f>SUM(G59:G60)</f>
        <v>24</v>
      </c>
      <c r="H61" s="33">
        <f t="shared" si="25"/>
        <v>80404</v>
      </c>
      <c r="I61" s="31">
        <f>SUM(I59:I60)</f>
        <v>288980</v>
      </c>
      <c r="J61" s="31">
        <f>SUM(J59:J60)</f>
        <v>1686</v>
      </c>
      <c r="K61" s="31">
        <f>SUM(K59:K60)</f>
        <v>7108</v>
      </c>
      <c r="L61" s="33">
        <f t="shared" si="26"/>
        <v>371070</v>
      </c>
      <c r="M61" s="17"/>
      <c r="N61" s="87"/>
      <c r="O61" s="104" t="s">
        <v>131</v>
      </c>
      <c r="P61" s="95" t="s">
        <v>132</v>
      </c>
      <c r="Q61" s="94"/>
      <c r="R61" s="36">
        <v>137691</v>
      </c>
      <c r="S61" s="37">
        <v>38</v>
      </c>
      <c r="T61" s="33">
        <f>SUM(R61:S61)</f>
        <v>137729</v>
      </c>
      <c r="U61" s="38">
        <v>343630</v>
      </c>
      <c r="V61" s="38">
        <v>2444</v>
      </c>
      <c r="W61" s="36">
        <v>3538</v>
      </c>
      <c r="X61" s="44">
        <f>SUM(T61:V61)</f>
        <v>483803</v>
      </c>
    </row>
    <row r="62" spans="1:24" ht="7.5" customHeight="1" x14ac:dyDescent="0.15">
      <c r="A62" s="47"/>
      <c r="B62" s="122"/>
      <c r="C62" s="106"/>
      <c r="D62" s="99" t="s">
        <v>133</v>
      </c>
      <c r="E62" s="100"/>
      <c r="F62" s="31">
        <v>98999</v>
      </c>
      <c r="G62" s="32">
        <v>16</v>
      </c>
      <c r="H62" s="33">
        <f t="shared" si="25"/>
        <v>99015</v>
      </c>
      <c r="I62" s="34">
        <v>303387</v>
      </c>
      <c r="J62" s="34">
        <v>1597</v>
      </c>
      <c r="K62" s="31">
        <v>2630</v>
      </c>
      <c r="L62" s="33">
        <f t="shared" si="26"/>
        <v>403999</v>
      </c>
      <c r="M62" s="17"/>
      <c r="N62" s="87"/>
      <c r="O62" s="105"/>
      <c r="P62" s="95" t="s">
        <v>134</v>
      </c>
      <c r="Q62" s="94"/>
      <c r="R62" s="36">
        <v>57092</v>
      </c>
      <c r="S62" s="37">
        <v>12</v>
      </c>
      <c r="T62" s="33">
        <f>SUM(R62:S62)</f>
        <v>57104</v>
      </c>
      <c r="U62" s="38">
        <v>187604</v>
      </c>
      <c r="V62" s="38">
        <v>904</v>
      </c>
      <c r="W62" s="36">
        <v>1253</v>
      </c>
      <c r="X62" s="44">
        <f>SUM(T62:V62)</f>
        <v>245612</v>
      </c>
    </row>
    <row r="63" spans="1:24" ht="7.5" customHeight="1" x14ac:dyDescent="0.15">
      <c r="A63" s="47"/>
      <c r="B63" s="122"/>
      <c r="C63" s="104" t="s">
        <v>135</v>
      </c>
      <c r="D63" s="96" t="s">
        <v>136</v>
      </c>
      <c r="E63" s="75" t="s">
        <v>137</v>
      </c>
      <c r="F63" s="31">
        <v>95988</v>
      </c>
      <c r="G63" s="32">
        <v>15</v>
      </c>
      <c r="H63" s="33">
        <f t="shared" si="25"/>
        <v>96003</v>
      </c>
      <c r="I63" s="34">
        <v>270379</v>
      </c>
      <c r="J63" s="34">
        <v>1616</v>
      </c>
      <c r="K63" s="31">
        <v>4886</v>
      </c>
      <c r="L63" s="33">
        <f t="shared" si="26"/>
        <v>367998</v>
      </c>
      <c r="M63" s="17"/>
      <c r="N63" s="87"/>
      <c r="O63" s="106"/>
      <c r="P63" s="95" t="s">
        <v>10</v>
      </c>
      <c r="Q63" s="94"/>
      <c r="R63" s="31">
        <f>SUM(R61:R62)</f>
        <v>194783</v>
      </c>
      <c r="S63" s="32">
        <f>SUM(S61:S62)</f>
        <v>50</v>
      </c>
      <c r="T63" s="33">
        <f t="shared" si="12"/>
        <v>194833</v>
      </c>
      <c r="U63" s="34">
        <f t="shared" ref="U63:W63" si="30">SUM(U61:U62)</f>
        <v>531234</v>
      </c>
      <c r="V63" s="34">
        <f t="shared" si="30"/>
        <v>3348</v>
      </c>
      <c r="W63" s="31">
        <f t="shared" si="30"/>
        <v>4791</v>
      </c>
      <c r="X63" s="33">
        <f t="shared" si="1"/>
        <v>729415</v>
      </c>
    </row>
    <row r="64" spans="1:24" ht="7.5" customHeight="1" x14ac:dyDescent="0.15">
      <c r="A64" s="47"/>
      <c r="B64" s="122"/>
      <c r="C64" s="105"/>
      <c r="D64" s="110"/>
      <c r="E64" s="75" t="s">
        <v>138</v>
      </c>
      <c r="F64" s="31">
        <v>32442</v>
      </c>
      <c r="G64" s="32">
        <v>1</v>
      </c>
      <c r="H64" s="33">
        <f t="shared" si="25"/>
        <v>32443</v>
      </c>
      <c r="I64" s="34">
        <v>68753</v>
      </c>
      <c r="J64" s="34">
        <v>392</v>
      </c>
      <c r="K64" s="31">
        <v>1198</v>
      </c>
      <c r="L64" s="33">
        <f t="shared" si="26"/>
        <v>101588</v>
      </c>
      <c r="M64" s="17"/>
      <c r="N64" s="87"/>
      <c r="O64" s="104" t="s">
        <v>139</v>
      </c>
      <c r="P64" s="95" t="s">
        <v>123</v>
      </c>
      <c r="Q64" s="94"/>
      <c r="R64" s="31">
        <v>124478</v>
      </c>
      <c r="S64" s="32">
        <v>24</v>
      </c>
      <c r="T64" s="33">
        <f t="shared" si="12"/>
        <v>124502</v>
      </c>
      <c r="U64" s="34">
        <v>396628</v>
      </c>
      <c r="V64" s="34">
        <v>2414</v>
      </c>
      <c r="W64" s="31">
        <v>5686</v>
      </c>
      <c r="X64" s="44">
        <f t="shared" si="1"/>
        <v>523544</v>
      </c>
    </row>
    <row r="65" spans="1:24" ht="7.5" customHeight="1" x14ac:dyDescent="0.15">
      <c r="A65" s="47"/>
      <c r="B65" s="122"/>
      <c r="C65" s="105"/>
      <c r="D65" s="110"/>
      <c r="E65" s="76" t="s">
        <v>10</v>
      </c>
      <c r="F65" s="45">
        <f>SUM(F63:F64)</f>
        <v>128430</v>
      </c>
      <c r="G65" s="32">
        <f>SUM(G63:G64)</f>
        <v>16</v>
      </c>
      <c r="H65" s="33">
        <f t="shared" si="25"/>
        <v>128446</v>
      </c>
      <c r="I65" s="31">
        <f>SUM(I63:I64)</f>
        <v>339132</v>
      </c>
      <c r="J65" s="31">
        <f>SUM(J63:J64)</f>
        <v>2008</v>
      </c>
      <c r="K65" s="31">
        <f>SUM(K63:K64)</f>
        <v>6084</v>
      </c>
      <c r="L65" s="33">
        <f t="shared" si="26"/>
        <v>469586</v>
      </c>
      <c r="M65" s="17"/>
      <c r="N65" s="87"/>
      <c r="O65" s="106"/>
      <c r="P65" s="95" t="s">
        <v>140</v>
      </c>
      <c r="Q65" s="94"/>
      <c r="R65" s="31">
        <v>75878</v>
      </c>
      <c r="S65" s="32">
        <v>14</v>
      </c>
      <c r="T65" s="33">
        <f t="shared" si="12"/>
        <v>75892</v>
      </c>
      <c r="U65" s="34">
        <v>228138</v>
      </c>
      <c r="V65" s="34">
        <v>1217</v>
      </c>
      <c r="W65" s="31">
        <v>1774</v>
      </c>
      <c r="X65" s="33">
        <f t="shared" si="1"/>
        <v>305247</v>
      </c>
    </row>
    <row r="66" spans="1:24" ht="7.5" customHeight="1" x14ac:dyDescent="0.15">
      <c r="A66" s="47"/>
      <c r="B66" s="122"/>
      <c r="C66" s="105"/>
      <c r="D66" s="96" t="s">
        <v>141</v>
      </c>
      <c r="E66" s="76" t="s">
        <v>142</v>
      </c>
      <c r="F66" s="31">
        <v>23269</v>
      </c>
      <c r="G66" s="32">
        <v>2</v>
      </c>
      <c r="H66" s="33">
        <f t="shared" ref="H66:H72" si="31">SUM(F66:G66)</f>
        <v>23271</v>
      </c>
      <c r="I66" s="34">
        <v>83448</v>
      </c>
      <c r="J66" s="34">
        <v>511</v>
      </c>
      <c r="K66" s="31">
        <v>2055</v>
      </c>
      <c r="L66" s="33">
        <f t="shared" ref="L66:L72" si="32">SUM(H66:J66)</f>
        <v>107230</v>
      </c>
      <c r="M66" s="17"/>
      <c r="N66" s="87"/>
      <c r="O66" s="104" t="s">
        <v>143</v>
      </c>
      <c r="P66" s="95" t="s">
        <v>144</v>
      </c>
      <c r="Q66" s="94"/>
      <c r="R66" s="31">
        <v>107792</v>
      </c>
      <c r="S66" s="32">
        <v>10</v>
      </c>
      <c r="T66" s="33">
        <f t="shared" si="12"/>
        <v>107802</v>
      </c>
      <c r="U66" s="34">
        <v>298212</v>
      </c>
      <c r="V66" s="34">
        <v>1649</v>
      </c>
      <c r="W66" s="31">
        <v>2061</v>
      </c>
      <c r="X66" s="33">
        <f t="shared" si="1"/>
        <v>407663</v>
      </c>
    </row>
    <row r="67" spans="1:24" ht="7.5" customHeight="1" x14ac:dyDescent="0.15">
      <c r="A67" s="47"/>
      <c r="B67" s="122"/>
      <c r="C67" s="105"/>
      <c r="D67" s="97"/>
      <c r="E67" s="76" t="s">
        <v>145</v>
      </c>
      <c r="F67" s="31">
        <v>9972</v>
      </c>
      <c r="G67" s="32">
        <v>0</v>
      </c>
      <c r="H67" s="33">
        <f t="shared" si="31"/>
        <v>9972</v>
      </c>
      <c r="I67" s="34">
        <v>25640</v>
      </c>
      <c r="J67" s="34">
        <v>217</v>
      </c>
      <c r="K67" s="31">
        <v>1601</v>
      </c>
      <c r="L67" s="33">
        <f t="shared" si="32"/>
        <v>35829</v>
      </c>
      <c r="M67" s="17"/>
      <c r="N67" s="87"/>
      <c r="O67" s="105"/>
      <c r="P67" s="95" t="s">
        <v>146</v>
      </c>
      <c r="Q67" s="94"/>
      <c r="R67" s="36">
        <v>20592</v>
      </c>
      <c r="S67" s="37">
        <v>0</v>
      </c>
      <c r="T67" s="33">
        <f t="shared" si="12"/>
        <v>20592</v>
      </c>
      <c r="U67" s="38">
        <v>66744</v>
      </c>
      <c r="V67" s="38">
        <v>363</v>
      </c>
      <c r="W67" s="36">
        <v>560</v>
      </c>
      <c r="X67" s="33">
        <f t="shared" si="1"/>
        <v>87699</v>
      </c>
    </row>
    <row r="68" spans="1:24" ht="7.5" customHeight="1" x14ac:dyDescent="0.15">
      <c r="A68" s="47"/>
      <c r="B68" s="122"/>
      <c r="C68" s="105"/>
      <c r="D68" s="97"/>
      <c r="E68" s="76" t="s">
        <v>147</v>
      </c>
      <c r="F68" s="31">
        <v>14898</v>
      </c>
      <c r="G68" s="32">
        <v>0</v>
      </c>
      <c r="H68" s="33">
        <f t="shared" si="31"/>
        <v>14898</v>
      </c>
      <c r="I68" s="34">
        <v>49728</v>
      </c>
      <c r="J68" s="34">
        <v>432</v>
      </c>
      <c r="K68" s="31">
        <v>2029</v>
      </c>
      <c r="L68" s="33">
        <f t="shared" si="32"/>
        <v>65058</v>
      </c>
      <c r="M68" s="17"/>
      <c r="N68" s="87"/>
      <c r="O68" s="106"/>
      <c r="P68" s="95" t="s">
        <v>10</v>
      </c>
      <c r="Q68" s="94"/>
      <c r="R68" s="31">
        <f>SUM(R66:R67)</f>
        <v>128384</v>
      </c>
      <c r="S68" s="32">
        <f>SUM(S66:S67)</f>
        <v>10</v>
      </c>
      <c r="T68" s="33">
        <f t="shared" si="12"/>
        <v>128394</v>
      </c>
      <c r="U68" s="34">
        <f>SUM(U66:U67)</f>
        <v>364956</v>
      </c>
      <c r="V68" s="34">
        <f>SUM(V66:V67)</f>
        <v>2012</v>
      </c>
      <c r="W68" s="31">
        <f>SUM(W66:W67)</f>
        <v>2621</v>
      </c>
      <c r="X68" s="33">
        <f t="shared" si="1"/>
        <v>495362</v>
      </c>
    </row>
    <row r="69" spans="1:24" ht="7.5" customHeight="1" x14ac:dyDescent="0.15">
      <c r="A69" s="47"/>
      <c r="B69" s="122"/>
      <c r="C69" s="105"/>
      <c r="D69" s="98"/>
      <c r="E69" s="76" t="s">
        <v>10</v>
      </c>
      <c r="F69" s="45">
        <f>SUM(F66:F68)</f>
        <v>48139</v>
      </c>
      <c r="G69" s="32">
        <f>SUM(G66:G68)</f>
        <v>2</v>
      </c>
      <c r="H69" s="33">
        <f t="shared" si="31"/>
        <v>48141</v>
      </c>
      <c r="I69" s="31">
        <f t="shared" ref="I69:K69" si="33">SUM(I66:I68)</f>
        <v>158816</v>
      </c>
      <c r="J69" s="31">
        <f t="shared" si="33"/>
        <v>1160</v>
      </c>
      <c r="K69" s="31">
        <f t="shared" si="33"/>
        <v>5685</v>
      </c>
      <c r="L69" s="33">
        <f t="shared" si="32"/>
        <v>208117</v>
      </c>
      <c r="M69" s="17"/>
      <c r="N69" s="88"/>
      <c r="O69" s="83" t="s">
        <v>37</v>
      </c>
      <c r="P69" s="84"/>
      <c r="Q69" s="85"/>
      <c r="R69" s="39">
        <f>SUM(R57,R63:R65,R68,R60)</f>
        <v>686520</v>
      </c>
      <c r="S69" s="40">
        <f>SUM(S57,S63:S65,S68,S60)</f>
        <v>105</v>
      </c>
      <c r="T69" s="41">
        <f t="shared" si="12"/>
        <v>686625</v>
      </c>
      <c r="U69" s="39">
        <f t="shared" ref="U69:W69" si="34">SUM(U57,U63:U65,U68,U60)</f>
        <v>1888213</v>
      </c>
      <c r="V69" s="39">
        <f t="shared" si="34"/>
        <v>11530</v>
      </c>
      <c r="W69" s="39">
        <f t="shared" si="34"/>
        <v>17636</v>
      </c>
      <c r="X69" s="41">
        <f t="shared" si="1"/>
        <v>2586368</v>
      </c>
    </row>
    <row r="70" spans="1:24" ht="7.5" customHeight="1" x14ac:dyDescent="0.15">
      <c r="A70" s="47"/>
      <c r="B70" s="122"/>
      <c r="C70" s="105"/>
      <c r="D70" s="80" t="s">
        <v>148</v>
      </c>
      <c r="E70" s="76" t="s">
        <v>211</v>
      </c>
      <c r="F70" s="31">
        <v>76843</v>
      </c>
      <c r="G70" s="32">
        <v>7</v>
      </c>
      <c r="H70" s="33">
        <f t="shared" si="31"/>
        <v>76850</v>
      </c>
      <c r="I70" s="34">
        <v>175740</v>
      </c>
      <c r="J70" s="34">
        <v>1041</v>
      </c>
      <c r="K70" s="31">
        <v>1322</v>
      </c>
      <c r="L70" s="33">
        <f t="shared" si="32"/>
        <v>253631</v>
      </c>
      <c r="M70" s="17"/>
      <c r="N70" s="86" t="s">
        <v>150</v>
      </c>
      <c r="O70" s="89" t="s">
        <v>151</v>
      </c>
      <c r="P70" s="90"/>
      <c r="Q70" s="91"/>
      <c r="R70" s="36">
        <v>89921</v>
      </c>
      <c r="S70" s="37">
        <v>14</v>
      </c>
      <c r="T70" s="44">
        <f t="shared" si="12"/>
        <v>89935</v>
      </c>
      <c r="U70" s="38">
        <v>210221</v>
      </c>
      <c r="V70" s="38">
        <v>1102</v>
      </c>
      <c r="W70" s="36">
        <v>1719</v>
      </c>
      <c r="X70" s="44">
        <f t="shared" si="1"/>
        <v>301258</v>
      </c>
    </row>
    <row r="71" spans="1:24" ht="7.5" customHeight="1" x14ac:dyDescent="0.15">
      <c r="A71" s="47"/>
      <c r="B71" s="122"/>
      <c r="C71" s="105"/>
      <c r="D71" s="81"/>
      <c r="E71" s="76" t="s">
        <v>152</v>
      </c>
      <c r="F71" s="31">
        <v>19989</v>
      </c>
      <c r="G71" s="32">
        <v>0</v>
      </c>
      <c r="H71" s="33">
        <f t="shared" si="31"/>
        <v>19989</v>
      </c>
      <c r="I71" s="34">
        <v>57822</v>
      </c>
      <c r="J71" s="34">
        <v>332</v>
      </c>
      <c r="K71" s="31">
        <v>686</v>
      </c>
      <c r="L71" s="33">
        <f t="shared" si="32"/>
        <v>78143</v>
      </c>
      <c r="M71" s="11"/>
      <c r="N71" s="87"/>
      <c r="O71" s="115" t="s">
        <v>153</v>
      </c>
      <c r="P71" s="95" t="s">
        <v>154</v>
      </c>
      <c r="Q71" s="94"/>
      <c r="R71" s="31">
        <v>70955</v>
      </c>
      <c r="S71" s="32">
        <v>18</v>
      </c>
      <c r="T71" s="33">
        <f t="shared" si="12"/>
        <v>70973</v>
      </c>
      <c r="U71" s="34">
        <v>173238</v>
      </c>
      <c r="V71" s="34">
        <v>1130</v>
      </c>
      <c r="W71" s="31">
        <v>1446</v>
      </c>
      <c r="X71" s="33">
        <f t="shared" si="1"/>
        <v>245341</v>
      </c>
    </row>
    <row r="72" spans="1:24" ht="7.5" customHeight="1" x14ac:dyDescent="0.15">
      <c r="A72" s="47"/>
      <c r="B72" s="122"/>
      <c r="C72" s="105"/>
      <c r="D72" s="82"/>
      <c r="E72" s="76" t="s">
        <v>10</v>
      </c>
      <c r="F72" s="45">
        <f>SUM(F70:F71)</f>
        <v>96832</v>
      </c>
      <c r="G72" s="32">
        <f>SUM(G70:G71)</f>
        <v>7</v>
      </c>
      <c r="H72" s="33">
        <f t="shared" si="31"/>
        <v>96839</v>
      </c>
      <c r="I72" s="31">
        <f>SUM(I70:I71)</f>
        <v>233562</v>
      </c>
      <c r="J72" s="31">
        <f>SUM(J70:J71)</f>
        <v>1373</v>
      </c>
      <c r="K72" s="31">
        <f>SUM(K70:K71)</f>
        <v>2008</v>
      </c>
      <c r="L72" s="33">
        <f t="shared" si="32"/>
        <v>331774</v>
      </c>
      <c r="M72" s="11"/>
      <c r="N72" s="87"/>
      <c r="O72" s="105"/>
      <c r="P72" s="95" t="s">
        <v>155</v>
      </c>
      <c r="Q72" s="94"/>
      <c r="R72" s="36">
        <v>29119</v>
      </c>
      <c r="S72" s="37">
        <v>10</v>
      </c>
      <c r="T72" s="33">
        <f t="shared" si="12"/>
        <v>29129</v>
      </c>
      <c r="U72" s="38">
        <v>104288</v>
      </c>
      <c r="V72" s="38">
        <v>678</v>
      </c>
      <c r="W72" s="36">
        <v>1224</v>
      </c>
      <c r="X72" s="44">
        <f t="shared" ref="X72:X73" si="35">SUM(T72:V72)</f>
        <v>134095</v>
      </c>
    </row>
    <row r="73" spans="1:24" ht="7.5" customHeight="1" x14ac:dyDescent="0.15">
      <c r="A73" s="47"/>
      <c r="B73" s="122"/>
      <c r="C73" s="105"/>
      <c r="D73" s="96" t="s">
        <v>156</v>
      </c>
      <c r="E73" s="76" t="s">
        <v>156</v>
      </c>
      <c r="F73" s="31">
        <v>13585</v>
      </c>
      <c r="G73" s="32">
        <v>1</v>
      </c>
      <c r="H73" s="33">
        <f t="shared" si="25"/>
        <v>13586</v>
      </c>
      <c r="I73" s="34">
        <v>51635</v>
      </c>
      <c r="J73" s="34">
        <v>277</v>
      </c>
      <c r="K73" s="31">
        <v>937</v>
      </c>
      <c r="L73" s="33">
        <f t="shared" si="26"/>
        <v>65498</v>
      </c>
      <c r="M73" s="11"/>
      <c r="N73" s="87"/>
      <c r="O73" s="106"/>
      <c r="P73" s="95" t="s">
        <v>10</v>
      </c>
      <c r="Q73" s="94"/>
      <c r="R73" s="36">
        <f>SUM(R71:R72)</f>
        <v>100074</v>
      </c>
      <c r="S73" s="37">
        <f>SUM(S71:S72)</f>
        <v>28</v>
      </c>
      <c r="T73" s="33">
        <f t="shared" si="12"/>
        <v>100102</v>
      </c>
      <c r="U73" s="38">
        <f t="shared" ref="U73:W73" si="36">SUM(U71:U72)</f>
        <v>277526</v>
      </c>
      <c r="V73" s="38">
        <f t="shared" si="36"/>
        <v>1808</v>
      </c>
      <c r="W73" s="36">
        <f t="shared" si="36"/>
        <v>2670</v>
      </c>
      <c r="X73" s="44">
        <f t="shared" si="35"/>
        <v>379436</v>
      </c>
    </row>
    <row r="74" spans="1:24" ht="7.5" customHeight="1" x14ac:dyDescent="0.15">
      <c r="A74" s="47"/>
      <c r="B74" s="122"/>
      <c r="C74" s="105"/>
      <c r="D74" s="97"/>
      <c r="E74" s="76" t="s">
        <v>157</v>
      </c>
      <c r="F74" s="31">
        <v>17062</v>
      </c>
      <c r="G74" s="32">
        <v>1</v>
      </c>
      <c r="H74" s="33">
        <f t="shared" si="25"/>
        <v>17063</v>
      </c>
      <c r="I74" s="34">
        <v>62586</v>
      </c>
      <c r="J74" s="34">
        <v>429</v>
      </c>
      <c r="K74" s="31">
        <v>1629</v>
      </c>
      <c r="L74" s="33">
        <f t="shared" si="26"/>
        <v>80078</v>
      </c>
      <c r="M74" s="11"/>
      <c r="N74" s="87"/>
      <c r="O74" s="92" t="s">
        <v>158</v>
      </c>
      <c r="P74" s="93"/>
      <c r="Q74" s="94"/>
      <c r="R74" s="31">
        <v>150698</v>
      </c>
      <c r="S74" s="32">
        <v>21</v>
      </c>
      <c r="T74" s="33">
        <f t="shared" si="12"/>
        <v>150719</v>
      </c>
      <c r="U74" s="34">
        <v>368431</v>
      </c>
      <c r="V74" s="34">
        <v>2696</v>
      </c>
      <c r="W74" s="31">
        <v>3454</v>
      </c>
      <c r="X74" s="33">
        <f t="shared" si="1"/>
        <v>521846</v>
      </c>
    </row>
    <row r="75" spans="1:24" ht="7.5" customHeight="1" x14ac:dyDescent="0.15">
      <c r="A75" s="47"/>
      <c r="B75" s="122"/>
      <c r="C75" s="105"/>
      <c r="D75" s="97"/>
      <c r="E75" s="76" t="s">
        <v>159</v>
      </c>
      <c r="F75" s="50">
        <v>12605</v>
      </c>
      <c r="G75" s="51">
        <v>3</v>
      </c>
      <c r="H75" s="33">
        <f t="shared" si="25"/>
        <v>12608</v>
      </c>
      <c r="I75" s="53">
        <v>41207</v>
      </c>
      <c r="J75" s="53">
        <v>403</v>
      </c>
      <c r="K75" s="50">
        <v>1808</v>
      </c>
      <c r="L75" s="33">
        <f t="shared" si="26"/>
        <v>54218</v>
      </c>
      <c r="M75" s="11"/>
      <c r="N75" s="87"/>
      <c r="O75" s="92" t="s">
        <v>160</v>
      </c>
      <c r="P75" s="93"/>
      <c r="Q75" s="94"/>
      <c r="R75" s="31">
        <v>97576</v>
      </c>
      <c r="S75" s="32">
        <v>26</v>
      </c>
      <c r="T75" s="33">
        <f t="shared" si="12"/>
        <v>97602</v>
      </c>
      <c r="U75" s="34">
        <v>203896</v>
      </c>
      <c r="V75" s="34">
        <v>1196</v>
      </c>
      <c r="W75" s="31">
        <v>1555</v>
      </c>
      <c r="X75" s="33">
        <f t="shared" si="1"/>
        <v>302694</v>
      </c>
    </row>
    <row r="76" spans="1:24" ht="7.5" customHeight="1" x14ac:dyDescent="0.15">
      <c r="A76" s="47"/>
      <c r="B76" s="122"/>
      <c r="C76" s="106"/>
      <c r="D76" s="98"/>
      <c r="E76" s="76" t="s">
        <v>10</v>
      </c>
      <c r="F76" s="45">
        <f>SUM(F73:F75)</f>
        <v>43252</v>
      </c>
      <c r="G76" s="32">
        <f>SUM(G73:G75)</f>
        <v>5</v>
      </c>
      <c r="H76" s="33">
        <f t="shared" si="25"/>
        <v>43257</v>
      </c>
      <c r="I76" s="31">
        <f t="shared" ref="I76:K76" si="37">SUM(I73:I75)</f>
        <v>155428</v>
      </c>
      <c r="J76" s="31">
        <f t="shared" si="37"/>
        <v>1109</v>
      </c>
      <c r="K76" s="31">
        <f t="shared" si="37"/>
        <v>4374</v>
      </c>
      <c r="L76" s="33">
        <f t="shared" si="26"/>
        <v>199794</v>
      </c>
      <c r="M76" s="11"/>
      <c r="N76" s="88"/>
      <c r="O76" s="83" t="s">
        <v>37</v>
      </c>
      <c r="P76" s="84"/>
      <c r="Q76" s="85"/>
      <c r="R76" s="39">
        <f>SUM(R73:R75,R70)</f>
        <v>438269</v>
      </c>
      <c r="S76" s="42">
        <f>SUM(S73:S75,S70)</f>
        <v>89</v>
      </c>
      <c r="T76" s="41">
        <f t="shared" si="12"/>
        <v>438358</v>
      </c>
      <c r="U76" s="43">
        <f t="shared" ref="U76:W76" si="38">SUM(U73:U75,U70)</f>
        <v>1060074</v>
      </c>
      <c r="V76" s="43">
        <f t="shared" si="38"/>
        <v>6802</v>
      </c>
      <c r="W76" s="39">
        <f t="shared" si="38"/>
        <v>9398</v>
      </c>
      <c r="X76" s="41">
        <f t="shared" si="1"/>
        <v>1505234</v>
      </c>
    </row>
    <row r="77" spans="1:24" ht="7.5" customHeight="1" x14ac:dyDescent="0.15">
      <c r="A77" s="47"/>
      <c r="B77" s="122"/>
      <c r="C77" s="104" t="s">
        <v>161</v>
      </c>
      <c r="D77" s="107" t="s">
        <v>162</v>
      </c>
      <c r="E77" s="76" t="s">
        <v>163</v>
      </c>
      <c r="F77" s="50">
        <v>41674</v>
      </c>
      <c r="G77" s="51">
        <v>16</v>
      </c>
      <c r="H77" s="52">
        <f>SUM(F77:G77)</f>
        <v>41690</v>
      </c>
      <c r="I77" s="53">
        <v>39713</v>
      </c>
      <c r="J77" s="53">
        <v>1490</v>
      </c>
      <c r="K77" s="50">
        <v>6596</v>
      </c>
      <c r="L77" s="52">
        <f>SUM(H77:J77)</f>
        <v>82893</v>
      </c>
      <c r="M77" s="11"/>
      <c r="N77" s="86" t="s">
        <v>164</v>
      </c>
      <c r="O77" s="108" t="s">
        <v>165</v>
      </c>
      <c r="P77" s="109" t="s">
        <v>166</v>
      </c>
      <c r="Q77" s="91"/>
      <c r="R77" s="18">
        <v>104037</v>
      </c>
      <c r="S77" s="19">
        <v>5</v>
      </c>
      <c r="T77" s="20">
        <f t="shared" si="12"/>
        <v>104042</v>
      </c>
      <c r="U77" s="21">
        <v>378027</v>
      </c>
      <c r="V77" s="21">
        <v>2378</v>
      </c>
      <c r="W77" s="18">
        <v>8299</v>
      </c>
      <c r="X77" s="20">
        <f t="shared" si="1"/>
        <v>484447</v>
      </c>
    </row>
    <row r="78" spans="1:24" ht="7.5" customHeight="1" x14ac:dyDescent="0.15">
      <c r="A78" s="47"/>
      <c r="B78" s="122"/>
      <c r="C78" s="105"/>
      <c r="D78" s="107"/>
      <c r="E78" s="76" t="s">
        <v>167</v>
      </c>
      <c r="F78" s="50">
        <v>12752</v>
      </c>
      <c r="G78" s="51">
        <v>5</v>
      </c>
      <c r="H78" s="52">
        <f>SUM(F78:G78)</f>
        <v>12757</v>
      </c>
      <c r="I78" s="53">
        <v>14294</v>
      </c>
      <c r="J78" s="53">
        <v>442</v>
      </c>
      <c r="K78" s="50">
        <v>1927</v>
      </c>
      <c r="L78" s="52">
        <f>SUM(H78:J78)</f>
        <v>27493</v>
      </c>
      <c r="M78" s="11"/>
      <c r="N78" s="87"/>
      <c r="O78" s="105"/>
      <c r="P78" s="95" t="s">
        <v>168</v>
      </c>
      <c r="Q78" s="94"/>
      <c r="R78" s="31">
        <v>79442</v>
      </c>
      <c r="S78" s="32">
        <v>8</v>
      </c>
      <c r="T78" s="33">
        <f t="shared" si="12"/>
        <v>79450</v>
      </c>
      <c r="U78" s="34">
        <v>285264</v>
      </c>
      <c r="V78" s="34">
        <v>1411</v>
      </c>
      <c r="W78" s="31">
        <v>2709</v>
      </c>
      <c r="X78" s="33">
        <f t="shared" ref="X78:X88" si="39">SUM(T78:V78)</f>
        <v>366125</v>
      </c>
    </row>
    <row r="79" spans="1:24" ht="7.5" customHeight="1" x14ac:dyDescent="0.15">
      <c r="A79" s="47"/>
      <c r="B79" s="122"/>
      <c r="C79" s="105"/>
      <c r="D79" s="107"/>
      <c r="E79" s="76" t="s">
        <v>10</v>
      </c>
      <c r="F79" s="45">
        <f>SUM(F77:F78)</f>
        <v>54426</v>
      </c>
      <c r="G79" s="32">
        <f>SUM(G77:G78)</f>
        <v>21</v>
      </c>
      <c r="H79" s="33">
        <f>SUM(F79:G79)</f>
        <v>54447</v>
      </c>
      <c r="I79" s="45">
        <f>SUM(I77:I78)</f>
        <v>54007</v>
      </c>
      <c r="J79" s="45">
        <f>SUM(J77:J78)</f>
        <v>1932</v>
      </c>
      <c r="K79" s="45">
        <f>SUM(K77:K78)</f>
        <v>8523</v>
      </c>
      <c r="L79" s="52">
        <f>SUM(H79:J79)</f>
        <v>110386</v>
      </c>
      <c r="M79" s="11"/>
      <c r="N79" s="87"/>
      <c r="O79" s="105"/>
      <c r="P79" s="95" t="s">
        <v>169</v>
      </c>
      <c r="Q79" s="94"/>
      <c r="R79" s="31">
        <v>91819</v>
      </c>
      <c r="S79" s="32">
        <v>6</v>
      </c>
      <c r="T79" s="33">
        <f t="shared" si="12"/>
        <v>91825</v>
      </c>
      <c r="U79" s="34">
        <v>249553</v>
      </c>
      <c r="V79" s="34">
        <v>1196</v>
      </c>
      <c r="W79" s="31">
        <v>1841</v>
      </c>
      <c r="X79" s="33">
        <f t="shared" si="39"/>
        <v>342574</v>
      </c>
    </row>
    <row r="80" spans="1:24" ht="7.5" customHeight="1" x14ac:dyDescent="0.15">
      <c r="A80" s="47"/>
      <c r="B80" s="122"/>
      <c r="C80" s="105"/>
      <c r="D80" s="96" t="s">
        <v>170</v>
      </c>
      <c r="E80" s="76" t="s">
        <v>170</v>
      </c>
      <c r="F80" s="31">
        <v>35496</v>
      </c>
      <c r="G80" s="32">
        <v>7</v>
      </c>
      <c r="H80" s="33">
        <f t="shared" si="25"/>
        <v>35503</v>
      </c>
      <c r="I80" s="34">
        <v>43385</v>
      </c>
      <c r="J80" s="34">
        <v>1089</v>
      </c>
      <c r="K80" s="31">
        <v>5472</v>
      </c>
      <c r="L80" s="33">
        <f t="shared" si="26"/>
        <v>79977</v>
      </c>
      <c r="M80" s="11"/>
      <c r="N80" s="87"/>
      <c r="O80" s="106"/>
      <c r="P80" s="95" t="s">
        <v>171</v>
      </c>
      <c r="Q80" s="94"/>
      <c r="R80" s="31">
        <v>43526</v>
      </c>
      <c r="S80" s="32">
        <v>3</v>
      </c>
      <c r="T80" s="33">
        <f t="shared" si="12"/>
        <v>43529</v>
      </c>
      <c r="U80" s="34">
        <v>127188</v>
      </c>
      <c r="V80" s="34">
        <v>532</v>
      </c>
      <c r="W80" s="31">
        <v>857</v>
      </c>
      <c r="X80" s="33">
        <f t="shared" si="39"/>
        <v>171249</v>
      </c>
    </row>
    <row r="81" spans="1:24" ht="7.5" customHeight="1" x14ac:dyDescent="0.15">
      <c r="A81" s="47"/>
      <c r="B81" s="122"/>
      <c r="C81" s="105"/>
      <c r="D81" s="97"/>
      <c r="E81" s="76" t="s">
        <v>172</v>
      </c>
      <c r="F81" s="50">
        <v>7594</v>
      </c>
      <c r="G81" s="51">
        <v>2</v>
      </c>
      <c r="H81" s="52">
        <f>SUM(F81:G81)</f>
        <v>7596</v>
      </c>
      <c r="I81" s="53">
        <v>9241</v>
      </c>
      <c r="J81" s="53">
        <v>257</v>
      </c>
      <c r="K81" s="50">
        <v>1067</v>
      </c>
      <c r="L81" s="52">
        <f>SUM(H81:J81)</f>
        <v>17094</v>
      </c>
      <c r="M81" s="11"/>
      <c r="N81" s="87"/>
      <c r="O81" s="92" t="s">
        <v>173</v>
      </c>
      <c r="P81" s="93"/>
      <c r="Q81" s="94"/>
      <c r="R81" s="31">
        <v>88834</v>
      </c>
      <c r="S81" s="32">
        <v>14</v>
      </c>
      <c r="T81" s="33">
        <f t="shared" si="12"/>
        <v>88848</v>
      </c>
      <c r="U81" s="34">
        <v>251294</v>
      </c>
      <c r="V81" s="34">
        <v>1374</v>
      </c>
      <c r="W81" s="31">
        <v>1490</v>
      </c>
      <c r="X81" s="33">
        <f t="shared" si="39"/>
        <v>341516</v>
      </c>
    </row>
    <row r="82" spans="1:24" ht="7.5" customHeight="1" x14ac:dyDescent="0.15">
      <c r="A82" s="47"/>
      <c r="B82" s="122"/>
      <c r="C82" s="105"/>
      <c r="D82" s="97"/>
      <c r="E82" s="76" t="s">
        <v>174</v>
      </c>
      <c r="F82" s="50">
        <v>10182</v>
      </c>
      <c r="G82" s="51">
        <v>3</v>
      </c>
      <c r="H82" s="52">
        <f>SUM(F82:G82)</f>
        <v>10185</v>
      </c>
      <c r="I82" s="53">
        <v>13782</v>
      </c>
      <c r="J82" s="53">
        <v>331</v>
      </c>
      <c r="K82" s="50">
        <v>1831</v>
      </c>
      <c r="L82" s="52">
        <f>SUM(H82:J82)</f>
        <v>24298</v>
      </c>
      <c r="M82" s="11"/>
      <c r="N82" s="87"/>
      <c r="O82" s="104" t="s">
        <v>175</v>
      </c>
      <c r="P82" s="95" t="s">
        <v>176</v>
      </c>
      <c r="Q82" s="94"/>
      <c r="R82" s="31">
        <v>82933</v>
      </c>
      <c r="S82" s="32">
        <v>8</v>
      </c>
      <c r="T82" s="33">
        <f t="shared" si="12"/>
        <v>82941</v>
      </c>
      <c r="U82" s="34">
        <v>238044</v>
      </c>
      <c r="V82" s="34">
        <v>1294</v>
      </c>
      <c r="W82" s="31">
        <v>2205</v>
      </c>
      <c r="X82" s="33">
        <f t="shared" si="39"/>
        <v>322279</v>
      </c>
    </row>
    <row r="83" spans="1:24" ht="7.5" customHeight="1" x14ac:dyDescent="0.15">
      <c r="A83" s="47"/>
      <c r="B83" s="122"/>
      <c r="C83" s="105"/>
      <c r="D83" s="98"/>
      <c r="E83" s="76" t="s">
        <v>10</v>
      </c>
      <c r="F83" s="45">
        <f>SUM(F80:F82)</f>
        <v>53272</v>
      </c>
      <c r="G83" s="32">
        <f>SUM(G80:G82)</f>
        <v>12</v>
      </c>
      <c r="H83" s="33">
        <f>SUM(F83:G83)</f>
        <v>53284</v>
      </c>
      <c r="I83" s="45">
        <f t="shared" ref="I83:K83" si="40">SUM(I80:I82)</f>
        <v>66408</v>
      </c>
      <c r="J83" s="45">
        <f t="shared" si="40"/>
        <v>1677</v>
      </c>
      <c r="K83" s="45">
        <f t="shared" si="40"/>
        <v>8370</v>
      </c>
      <c r="L83" s="52">
        <f>SUM(H83:J83)</f>
        <v>121369</v>
      </c>
      <c r="M83" s="11"/>
      <c r="N83" s="87"/>
      <c r="O83" s="105"/>
      <c r="P83" s="95" t="s">
        <v>177</v>
      </c>
      <c r="Q83" s="94"/>
      <c r="R83" s="31">
        <v>41798</v>
      </c>
      <c r="S83" s="32">
        <v>4</v>
      </c>
      <c r="T83" s="33">
        <f t="shared" si="12"/>
        <v>41802</v>
      </c>
      <c r="U83" s="34">
        <v>110417</v>
      </c>
      <c r="V83" s="34">
        <v>479</v>
      </c>
      <c r="W83" s="31">
        <v>837</v>
      </c>
      <c r="X83" s="33">
        <f t="shared" si="39"/>
        <v>152698</v>
      </c>
    </row>
    <row r="84" spans="1:24" ht="7.5" customHeight="1" x14ac:dyDescent="0.15">
      <c r="A84" s="47"/>
      <c r="B84" s="122"/>
      <c r="C84" s="105"/>
      <c r="D84" s="96" t="s">
        <v>178</v>
      </c>
      <c r="E84" s="75" t="s">
        <v>178</v>
      </c>
      <c r="F84" s="50">
        <v>46413</v>
      </c>
      <c r="G84" s="51">
        <v>7</v>
      </c>
      <c r="H84" s="52">
        <f>SUM(F84:G84)</f>
        <v>46420</v>
      </c>
      <c r="I84" s="53">
        <v>68947</v>
      </c>
      <c r="J84" s="53">
        <v>1641</v>
      </c>
      <c r="K84" s="50">
        <v>8190</v>
      </c>
      <c r="L84" s="52">
        <f>SUM(H84:J84)</f>
        <v>117008</v>
      </c>
      <c r="M84" s="11"/>
      <c r="N84" s="87"/>
      <c r="O84" s="106"/>
      <c r="P84" s="95" t="s">
        <v>179</v>
      </c>
      <c r="Q84" s="94"/>
      <c r="R84" s="31">
        <v>12570</v>
      </c>
      <c r="S84" s="32">
        <v>0</v>
      </c>
      <c r="T84" s="33">
        <f t="shared" si="12"/>
        <v>12570</v>
      </c>
      <c r="U84" s="34">
        <v>21021</v>
      </c>
      <c r="V84" s="34">
        <v>179</v>
      </c>
      <c r="W84" s="31">
        <v>141</v>
      </c>
      <c r="X84" s="33">
        <f t="shared" si="39"/>
        <v>33770</v>
      </c>
    </row>
    <row r="85" spans="1:24" ht="7.5" customHeight="1" x14ac:dyDescent="0.15">
      <c r="A85" s="47"/>
      <c r="B85" s="122"/>
      <c r="C85" s="105"/>
      <c r="D85" s="97"/>
      <c r="E85" s="76" t="s">
        <v>180</v>
      </c>
      <c r="F85" s="50">
        <v>7522</v>
      </c>
      <c r="G85" s="51">
        <v>0</v>
      </c>
      <c r="H85" s="52">
        <f>SUM(F85:G85)</f>
        <v>7522</v>
      </c>
      <c r="I85" s="53">
        <v>7670</v>
      </c>
      <c r="J85" s="53">
        <v>443</v>
      </c>
      <c r="K85" s="50">
        <v>1889</v>
      </c>
      <c r="L85" s="52">
        <f>SUM(H85:J85)</f>
        <v>15635</v>
      </c>
      <c r="M85" s="54"/>
      <c r="N85" s="87"/>
      <c r="O85" s="92" t="s">
        <v>181</v>
      </c>
      <c r="P85" s="93"/>
      <c r="Q85" s="94"/>
      <c r="R85" s="31">
        <v>183219</v>
      </c>
      <c r="S85" s="32">
        <v>13</v>
      </c>
      <c r="T85" s="33">
        <f t="shared" si="12"/>
        <v>183232</v>
      </c>
      <c r="U85" s="34">
        <v>480099</v>
      </c>
      <c r="V85" s="34">
        <v>3353</v>
      </c>
      <c r="W85" s="31">
        <v>3642</v>
      </c>
      <c r="X85" s="33">
        <f t="shared" si="39"/>
        <v>666684</v>
      </c>
    </row>
    <row r="86" spans="1:24" ht="7.5" customHeight="1" x14ac:dyDescent="0.15">
      <c r="A86" s="47"/>
      <c r="B86" s="122"/>
      <c r="C86" s="105"/>
      <c r="D86" s="97"/>
      <c r="E86" s="76" t="s">
        <v>182</v>
      </c>
      <c r="F86" s="31">
        <v>9565</v>
      </c>
      <c r="G86" s="32">
        <v>4</v>
      </c>
      <c r="H86" s="33">
        <f t="shared" si="25"/>
        <v>9569</v>
      </c>
      <c r="I86" s="34">
        <v>17360</v>
      </c>
      <c r="J86" s="34">
        <v>278</v>
      </c>
      <c r="K86" s="31">
        <v>1782</v>
      </c>
      <c r="L86" s="33">
        <f t="shared" si="26"/>
        <v>27207</v>
      </c>
      <c r="M86" s="54"/>
      <c r="N86" s="87"/>
      <c r="O86" s="92" t="s">
        <v>183</v>
      </c>
      <c r="P86" s="93"/>
      <c r="Q86" s="94"/>
      <c r="R86" s="31">
        <v>123686</v>
      </c>
      <c r="S86" s="32">
        <v>15</v>
      </c>
      <c r="T86" s="33">
        <f t="shared" si="12"/>
        <v>123701</v>
      </c>
      <c r="U86" s="55">
        <v>321955</v>
      </c>
      <c r="V86" s="55">
        <v>1761</v>
      </c>
      <c r="W86" s="31">
        <v>2295</v>
      </c>
      <c r="X86" s="33">
        <f t="shared" si="39"/>
        <v>447417</v>
      </c>
    </row>
    <row r="87" spans="1:24" ht="7.5" customHeight="1" x14ac:dyDescent="0.15">
      <c r="A87" s="56"/>
      <c r="B87" s="122"/>
      <c r="C87" s="105"/>
      <c r="D87" s="98"/>
      <c r="E87" s="76" t="s">
        <v>10</v>
      </c>
      <c r="F87" s="45">
        <f>SUM(F84:F86)</f>
        <v>63500</v>
      </c>
      <c r="G87" s="32">
        <f>SUM(G84:G86)</f>
        <v>11</v>
      </c>
      <c r="H87" s="33">
        <f t="shared" si="25"/>
        <v>63511</v>
      </c>
      <c r="I87" s="45">
        <f t="shared" ref="I87:K87" si="41">SUM(I84:I86)</f>
        <v>93977</v>
      </c>
      <c r="J87" s="45">
        <f t="shared" si="41"/>
        <v>2362</v>
      </c>
      <c r="K87" s="45">
        <f t="shared" si="41"/>
        <v>11861</v>
      </c>
      <c r="L87" s="33">
        <f t="shared" si="26"/>
        <v>159850</v>
      </c>
      <c r="M87" s="54"/>
      <c r="N87" s="87"/>
      <c r="O87" s="92" t="s">
        <v>184</v>
      </c>
      <c r="P87" s="93"/>
      <c r="Q87" s="94"/>
      <c r="R87" s="31">
        <v>145284</v>
      </c>
      <c r="S87" s="32">
        <v>7</v>
      </c>
      <c r="T87" s="33">
        <f t="shared" si="12"/>
        <v>145291</v>
      </c>
      <c r="U87" s="55">
        <v>328519</v>
      </c>
      <c r="V87" s="55">
        <v>1648</v>
      </c>
      <c r="W87" s="57">
        <v>2027</v>
      </c>
      <c r="X87" s="33">
        <f t="shared" si="39"/>
        <v>475458</v>
      </c>
    </row>
    <row r="88" spans="1:24" ht="7.5" customHeight="1" x14ac:dyDescent="0.15">
      <c r="A88" s="58"/>
      <c r="B88" s="122"/>
      <c r="C88" s="105"/>
      <c r="D88" s="99" t="s">
        <v>185</v>
      </c>
      <c r="E88" s="100"/>
      <c r="F88" s="31">
        <v>47283</v>
      </c>
      <c r="G88" s="32">
        <v>14</v>
      </c>
      <c r="H88" s="33">
        <f t="shared" si="25"/>
        <v>47297</v>
      </c>
      <c r="I88" s="34">
        <v>143314</v>
      </c>
      <c r="J88" s="34">
        <v>1136</v>
      </c>
      <c r="K88" s="31">
        <v>3770</v>
      </c>
      <c r="L88" s="33">
        <f t="shared" si="26"/>
        <v>191747</v>
      </c>
      <c r="M88" s="54"/>
      <c r="N88" s="87"/>
      <c r="O88" s="111" t="s">
        <v>186</v>
      </c>
      <c r="P88" s="95" t="s">
        <v>187</v>
      </c>
      <c r="Q88" s="94"/>
      <c r="R88" s="31">
        <v>195753</v>
      </c>
      <c r="S88" s="32">
        <v>12</v>
      </c>
      <c r="T88" s="33">
        <f t="shared" si="12"/>
        <v>195765</v>
      </c>
      <c r="U88" s="55">
        <v>439713</v>
      </c>
      <c r="V88" s="55">
        <v>2241</v>
      </c>
      <c r="W88" s="57">
        <v>3086</v>
      </c>
      <c r="X88" s="33">
        <f t="shared" si="39"/>
        <v>637719</v>
      </c>
    </row>
    <row r="89" spans="1:24" ht="7.5" customHeight="1" x14ac:dyDescent="0.15">
      <c r="A89" s="58"/>
      <c r="B89" s="122"/>
      <c r="C89" s="106"/>
      <c r="D89" s="99" t="s">
        <v>188</v>
      </c>
      <c r="E89" s="100"/>
      <c r="F89" s="31">
        <v>75920</v>
      </c>
      <c r="G89" s="32">
        <v>22</v>
      </c>
      <c r="H89" s="33">
        <f t="shared" si="25"/>
        <v>75942</v>
      </c>
      <c r="I89" s="34">
        <v>187276</v>
      </c>
      <c r="J89" s="34">
        <v>2024</v>
      </c>
      <c r="K89" s="31">
        <v>8628</v>
      </c>
      <c r="L89" s="33">
        <f t="shared" si="26"/>
        <v>265242</v>
      </c>
      <c r="N89" s="87"/>
      <c r="O89" s="112"/>
      <c r="P89" s="113" t="s">
        <v>189</v>
      </c>
      <c r="Q89" s="114"/>
      <c r="R89" s="31">
        <f t="shared" ref="R89:W89" si="42">SUM(R101:R102)</f>
        <v>24584</v>
      </c>
      <c r="S89" s="32">
        <f t="shared" si="42"/>
        <v>0</v>
      </c>
      <c r="T89" s="33">
        <f>SUM(T101:T102)</f>
        <v>24584</v>
      </c>
      <c r="U89" s="55">
        <f>SUM(U101:U102)</f>
        <v>35808</v>
      </c>
      <c r="V89" s="55">
        <f t="shared" si="42"/>
        <v>274</v>
      </c>
      <c r="W89" s="57">
        <f t="shared" si="42"/>
        <v>368</v>
      </c>
      <c r="X89" s="33">
        <f>SUM(T89:V89)</f>
        <v>60666</v>
      </c>
    </row>
    <row r="90" spans="1:24" ht="7.5" customHeight="1" x14ac:dyDescent="0.15">
      <c r="A90" s="58"/>
      <c r="B90" s="122"/>
      <c r="C90" s="79" t="s">
        <v>190</v>
      </c>
      <c r="D90" s="80" t="s">
        <v>190</v>
      </c>
      <c r="E90" s="75" t="s">
        <v>191</v>
      </c>
      <c r="F90" s="31">
        <v>109428</v>
      </c>
      <c r="G90" s="32">
        <v>23</v>
      </c>
      <c r="H90" s="33">
        <f t="shared" si="25"/>
        <v>109451</v>
      </c>
      <c r="I90" s="34">
        <v>264408</v>
      </c>
      <c r="J90" s="34">
        <v>3498</v>
      </c>
      <c r="K90" s="31">
        <v>12498</v>
      </c>
      <c r="L90" s="33">
        <f t="shared" si="26"/>
        <v>377357</v>
      </c>
      <c r="N90" s="88"/>
      <c r="O90" s="83" t="s">
        <v>37</v>
      </c>
      <c r="P90" s="84"/>
      <c r="Q90" s="85"/>
      <c r="R90" s="39">
        <f>SUM(R77:R89)</f>
        <v>1217485</v>
      </c>
      <c r="S90" s="42">
        <f>SUM(S77:S89)</f>
        <v>95</v>
      </c>
      <c r="T90" s="41">
        <f t="shared" ref="T90:T95" si="43">SUM(R90:S90)</f>
        <v>1217580</v>
      </c>
      <c r="U90" s="49">
        <f>SUM(U77:U89)</f>
        <v>3266902</v>
      </c>
      <c r="V90" s="49">
        <f>SUM(V77:V89)</f>
        <v>18120</v>
      </c>
      <c r="W90" s="40">
        <f>SUM(W77:W89)</f>
        <v>29797</v>
      </c>
      <c r="X90" s="41">
        <f t="shared" ref="X90:X95" si="44">SUM(T90:V90)</f>
        <v>4502602</v>
      </c>
    </row>
    <row r="91" spans="1:24" ht="7.5" customHeight="1" x14ac:dyDescent="0.15">
      <c r="B91" s="122"/>
      <c r="C91" s="79"/>
      <c r="D91" s="81"/>
      <c r="E91" s="75" t="s">
        <v>192</v>
      </c>
      <c r="F91" s="31">
        <v>28528</v>
      </c>
      <c r="G91" s="32">
        <v>7</v>
      </c>
      <c r="H91" s="33">
        <f t="shared" si="25"/>
        <v>28535</v>
      </c>
      <c r="I91" s="34">
        <v>53353</v>
      </c>
      <c r="J91" s="34">
        <v>914</v>
      </c>
      <c r="K91" s="31">
        <v>4672</v>
      </c>
      <c r="L91" s="33">
        <f t="shared" si="26"/>
        <v>82802</v>
      </c>
      <c r="N91" s="86" t="s">
        <v>193</v>
      </c>
      <c r="O91" s="89" t="s">
        <v>194</v>
      </c>
      <c r="P91" s="90"/>
      <c r="Q91" s="91"/>
      <c r="R91" s="18">
        <v>118161</v>
      </c>
      <c r="S91" s="19">
        <v>3</v>
      </c>
      <c r="T91" s="20">
        <f t="shared" si="43"/>
        <v>118164</v>
      </c>
      <c r="U91" s="60">
        <v>429979</v>
      </c>
      <c r="V91" s="21">
        <v>2473</v>
      </c>
      <c r="W91" s="18">
        <v>2037</v>
      </c>
      <c r="X91" s="20">
        <f t="shared" si="44"/>
        <v>550616</v>
      </c>
    </row>
    <row r="92" spans="1:24" ht="7.5" customHeight="1" x14ac:dyDescent="0.15">
      <c r="B92" s="122"/>
      <c r="C92" s="79"/>
      <c r="D92" s="82"/>
      <c r="E92" s="75" t="s">
        <v>10</v>
      </c>
      <c r="F92" s="31">
        <f>SUM(F90:F91)</f>
        <v>137956</v>
      </c>
      <c r="G92" s="32">
        <f>SUM(G90:G91)</f>
        <v>30</v>
      </c>
      <c r="H92" s="33">
        <f t="shared" si="25"/>
        <v>137986</v>
      </c>
      <c r="I92" s="34">
        <f>SUM(I90:I91)</f>
        <v>317761</v>
      </c>
      <c r="J92" s="34">
        <f>SUM(J90:J91)</f>
        <v>4412</v>
      </c>
      <c r="K92" s="31">
        <f>SUM(K90:K91)</f>
        <v>17170</v>
      </c>
      <c r="L92" s="33">
        <f t="shared" si="26"/>
        <v>460159</v>
      </c>
      <c r="N92" s="87"/>
      <c r="O92" s="92" t="s">
        <v>195</v>
      </c>
      <c r="P92" s="93"/>
      <c r="Q92" s="94"/>
      <c r="R92" s="31">
        <v>11680</v>
      </c>
      <c r="S92" s="32">
        <v>0</v>
      </c>
      <c r="T92" s="33">
        <f t="shared" si="43"/>
        <v>11680</v>
      </c>
      <c r="U92" s="34">
        <v>21348</v>
      </c>
      <c r="V92" s="34">
        <v>227</v>
      </c>
      <c r="W92" s="31">
        <v>111</v>
      </c>
      <c r="X92" s="33">
        <f t="shared" si="44"/>
        <v>33255</v>
      </c>
    </row>
    <row r="93" spans="1:24" ht="7.5" customHeight="1" x14ac:dyDescent="0.15">
      <c r="B93" s="122"/>
      <c r="C93" s="79"/>
      <c r="D93" s="95" t="s">
        <v>196</v>
      </c>
      <c r="E93" s="94"/>
      <c r="F93" s="31">
        <v>73378</v>
      </c>
      <c r="G93" s="32">
        <v>11</v>
      </c>
      <c r="H93" s="33">
        <f t="shared" si="25"/>
        <v>73389</v>
      </c>
      <c r="I93" s="34">
        <v>219847</v>
      </c>
      <c r="J93" s="34">
        <v>1600</v>
      </c>
      <c r="K93" s="31">
        <v>4094</v>
      </c>
      <c r="L93" s="33">
        <f t="shared" si="26"/>
        <v>294836</v>
      </c>
      <c r="N93" s="87"/>
      <c r="O93" s="92" t="s">
        <v>197</v>
      </c>
      <c r="P93" s="93"/>
      <c r="Q93" s="94"/>
      <c r="R93" s="31">
        <v>10596</v>
      </c>
      <c r="S93" s="32">
        <v>0</v>
      </c>
      <c r="T93" s="33">
        <f t="shared" si="43"/>
        <v>10596</v>
      </c>
      <c r="U93" s="34">
        <v>19390</v>
      </c>
      <c r="V93" s="34">
        <v>180</v>
      </c>
      <c r="W93" s="31">
        <v>184</v>
      </c>
      <c r="X93" s="33">
        <f t="shared" si="44"/>
        <v>30166</v>
      </c>
    </row>
    <row r="94" spans="1:24" ht="7.5" customHeight="1" x14ac:dyDescent="0.15">
      <c r="B94" s="122"/>
      <c r="C94" s="79"/>
      <c r="D94" s="95" t="s">
        <v>198</v>
      </c>
      <c r="E94" s="94"/>
      <c r="F94" s="31">
        <v>64707</v>
      </c>
      <c r="G94" s="32">
        <v>23</v>
      </c>
      <c r="H94" s="33">
        <f t="shared" si="25"/>
        <v>64730</v>
      </c>
      <c r="I94" s="34">
        <v>196354</v>
      </c>
      <c r="J94" s="34">
        <v>1517</v>
      </c>
      <c r="K94" s="31">
        <v>5658</v>
      </c>
      <c r="L94" s="33">
        <f t="shared" si="26"/>
        <v>262601</v>
      </c>
      <c r="N94" s="88"/>
      <c r="O94" s="83" t="s">
        <v>37</v>
      </c>
      <c r="P94" s="84"/>
      <c r="Q94" s="85"/>
      <c r="R94" s="39">
        <f>SUM(R91:R93)</f>
        <v>140437</v>
      </c>
      <c r="S94" s="42">
        <f>SUM(S91:S93)</f>
        <v>3</v>
      </c>
      <c r="T94" s="41">
        <f t="shared" si="43"/>
        <v>140440</v>
      </c>
      <c r="U94" s="43">
        <f>SUM(U91:U93)</f>
        <v>470717</v>
      </c>
      <c r="V94" s="43">
        <f>SUM(V91:V93)</f>
        <v>2880</v>
      </c>
      <c r="W94" s="39">
        <f>SUM(W91:W93)</f>
        <v>2332</v>
      </c>
      <c r="X94" s="41">
        <f t="shared" si="44"/>
        <v>614037</v>
      </c>
    </row>
    <row r="95" spans="1:24" ht="7.5" customHeight="1" x14ac:dyDescent="0.15">
      <c r="B95" s="122"/>
      <c r="C95" s="79" t="s">
        <v>199</v>
      </c>
      <c r="D95" s="99" t="s">
        <v>200</v>
      </c>
      <c r="E95" s="100"/>
      <c r="F95" s="31">
        <v>97320</v>
      </c>
      <c r="G95" s="32">
        <v>24</v>
      </c>
      <c r="H95" s="33">
        <f t="shared" si="25"/>
        <v>97344</v>
      </c>
      <c r="I95" s="34">
        <v>203564</v>
      </c>
      <c r="J95" s="34">
        <v>1455</v>
      </c>
      <c r="K95" s="31">
        <v>1744</v>
      </c>
      <c r="L95" s="33">
        <f t="shared" si="26"/>
        <v>302363</v>
      </c>
      <c r="N95" s="101" t="s">
        <v>201</v>
      </c>
      <c r="O95" s="102"/>
      <c r="P95" s="102"/>
      <c r="Q95" s="103"/>
      <c r="R95" s="61">
        <f>SUM(F40,F19,F98,R16,R42,R56,R69,R76,R90,R94)</f>
        <v>8349064</v>
      </c>
      <c r="S95" s="61">
        <f>SUM(G40,G19,G98,S16,S42,S56,S69,S76,S90,S94)</f>
        <v>1214</v>
      </c>
      <c r="T95" s="62">
        <f t="shared" si="43"/>
        <v>8350278</v>
      </c>
      <c r="U95" s="63">
        <f t="shared" ref="U95:W95" si="45">SUM(I40,I19,I98,U16,U42,U56,U69,U76,U90,U94)</f>
        <v>22988169</v>
      </c>
      <c r="V95" s="63">
        <f t="shared" si="45"/>
        <v>160777</v>
      </c>
      <c r="W95" s="64">
        <f t="shared" si="45"/>
        <v>325680</v>
      </c>
      <c r="X95" s="62">
        <f t="shared" si="44"/>
        <v>31499224</v>
      </c>
    </row>
    <row r="96" spans="1:24" ht="7.5" customHeight="1" x14ac:dyDescent="0.15">
      <c r="B96" s="122"/>
      <c r="C96" s="79"/>
      <c r="D96" s="99" t="s">
        <v>202</v>
      </c>
      <c r="E96" s="100"/>
      <c r="F96" s="31">
        <v>11188</v>
      </c>
      <c r="G96" s="32">
        <v>4</v>
      </c>
      <c r="H96" s="33">
        <f t="shared" si="25"/>
        <v>11192</v>
      </c>
      <c r="I96" s="34">
        <v>26980</v>
      </c>
      <c r="J96" s="34">
        <v>203</v>
      </c>
      <c r="K96" s="31">
        <v>127</v>
      </c>
      <c r="L96" s="33">
        <f t="shared" si="26"/>
        <v>38375</v>
      </c>
      <c r="N96" s="65"/>
      <c r="O96" s="65"/>
      <c r="P96" s="65"/>
      <c r="Q96" s="65"/>
      <c r="R96" s="54"/>
      <c r="S96" s="54"/>
      <c r="T96" s="54"/>
      <c r="U96" s="54"/>
      <c r="V96" s="54"/>
      <c r="W96" s="54"/>
      <c r="X96" s="54"/>
    </row>
    <row r="97" spans="2:24" ht="7.5" customHeight="1" x14ac:dyDescent="0.15">
      <c r="B97" s="122"/>
      <c r="C97" s="79"/>
      <c r="D97" s="99" t="s">
        <v>10</v>
      </c>
      <c r="E97" s="100"/>
      <c r="F97" s="45">
        <f>SUM(F95:F96)</f>
        <v>108508</v>
      </c>
      <c r="G97" s="32">
        <f>SUM(G95:G96)</f>
        <v>28</v>
      </c>
      <c r="H97" s="33">
        <f t="shared" si="25"/>
        <v>108536</v>
      </c>
      <c r="I97" s="31">
        <f>SUM(I95:I96)</f>
        <v>230544</v>
      </c>
      <c r="J97" s="31">
        <f>SUM(J95:J96)</f>
        <v>1658</v>
      </c>
      <c r="K97" s="31">
        <f>SUM(K95:K96)</f>
        <v>1871</v>
      </c>
      <c r="L97" s="33">
        <f t="shared" si="26"/>
        <v>340738</v>
      </c>
      <c r="N97" s="65"/>
      <c r="O97" s="65"/>
      <c r="P97" s="66"/>
      <c r="Q97" s="66"/>
      <c r="R97" s="67"/>
      <c r="S97" s="67"/>
      <c r="T97" s="67"/>
      <c r="U97" s="67"/>
      <c r="V97" s="67"/>
      <c r="W97" s="67"/>
      <c r="X97" s="67"/>
    </row>
    <row r="98" spans="2:24" ht="7.5" customHeight="1" x14ac:dyDescent="0.15">
      <c r="B98" s="123"/>
      <c r="C98" s="78" t="s">
        <v>37</v>
      </c>
      <c r="D98" s="78"/>
      <c r="E98" s="78"/>
      <c r="F98" s="48">
        <f>SUM(F41,F44,F47:F48,F52,F55,F58,F61:F62,F65,F69,F72,F76,F79,F83,F87:F89,F92:F94,F97)</f>
        <v>1925451</v>
      </c>
      <c r="G98" s="42">
        <f>SUM(G41,G44,G47:G48,G52,G55,G58,G61:G62,G65,G69,G72,G76,G79,G83,G87:G89,G92:G94,G97)</f>
        <v>334</v>
      </c>
      <c r="H98" s="41">
        <f t="shared" si="25"/>
        <v>1925785</v>
      </c>
      <c r="I98" s="39">
        <f t="shared" ref="I98:K98" si="46">SUM(I41,I44,I47:I48,I52,I55,I58,I61:I62,I65,I69,I72,I76,I79,I83,I87:I89,I92:I94,I97)</f>
        <v>5128286</v>
      </c>
      <c r="J98" s="39">
        <f t="shared" si="46"/>
        <v>40375</v>
      </c>
      <c r="K98" s="39">
        <f t="shared" si="46"/>
        <v>125777</v>
      </c>
      <c r="L98" s="41">
        <f t="shared" si="26"/>
        <v>7094446</v>
      </c>
      <c r="N98" s="65"/>
      <c r="O98" s="65"/>
      <c r="P98" s="66"/>
      <c r="Q98" s="66"/>
      <c r="R98" s="67"/>
      <c r="S98" s="67"/>
      <c r="T98" s="67"/>
      <c r="U98" s="67"/>
      <c r="V98" s="67"/>
      <c r="W98" s="67"/>
      <c r="X98" s="67"/>
    </row>
    <row r="99" spans="2:24" x14ac:dyDescent="0.15">
      <c r="B99" s="58"/>
      <c r="C99" s="58"/>
      <c r="D99" s="68"/>
      <c r="E99" s="68"/>
      <c r="F99" s="69"/>
      <c r="G99" s="69"/>
      <c r="H99" s="69"/>
      <c r="I99" s="69"/>
      <c r="J99" s="69"/>
      <c r="K99" s="69"/>
      <c r="L99" s="69"/>
      <c r="N99" s="65"/>
      <c r="O99" s="65"/>
      <c r="P99" s="66"/>
      <c r="Q99" s="66"/>
      <c r="R99" s="67"/>
      <c r="S99" s="67"/>
      <c r="T99" s="67"/>
      <c r="U99" s="67"/>
      <c r="V99" s="67"/>
      <c r="W99" s="67"/>
      <c r="X99" s="67"/>
    </row>
    <row r="100" spans="2:24" x14ac:dyDescent="0.15">
      <c r="B100" s="58"/>
      <c r="C100" s="58"/>
      <c r="D100" s="68"/>
      <c r="E100" s="68"/>
      <c r="F100" s="69"/>
      <c r="G100" s="69"/>
      <c r="H100" s="69"/>
      <c r="I100" s="69"/>
      <c r="J100" s="69"/>
      <c r="K100" s="69"/>
      <c r="L100" s="69"/>
      <c r="N100" s="65"/>
      <c r="O100" s="65"/>
      <c r="P100" s="66"/>
      <c r="Q100" s="66"/>
      <c r="R100" s="67"/>
      <c r="S100" s="67"/>
      <c r="T100" s="67"/>
      <c r="U100" s="67"/>
      <c r="V100" s="67"/>
      <c r="W100" s="67"/>
      <c r="X100" s="67"/>
    </row>
    <row r="101" spans="2:24" ht="19.5" hidden="1" x14ac:dyDescent="0.15">
      <c r="B101" s="58"/>
      <c r="C101" s="58"/>
      <c r="D101" s="68"/>
      <c r="E101" s="68"/>
      <c r="F101" s="69"/>
      <c r="G101" s="69"/>
      <c r="H101" s="69"/>
      <c r="I101" s="69"/>
      <c r="J101" s="69"/>
      <c r="K101" s="69"/>
      <c r="L101" s="69"/>
      <c r="N101" s="70" t="s">
        <v>203</v>
      </c>
      <c r="O101" s="71" t="s">
        <v>186</v>
      </c>
      <c r="P101" s="70" t="s">
        <v>204</v>
      </c>
      <c r="Q101" s="77" t="s">
        <v>186</v>
      </c>
      <c r="R101" s="73">
        <v>759</v>
      </c>
      <c r="S101" s="73">
        <v>0</v>
      </c>
      <c r="T101" s="73">
        <f>SUM(R101:S101)</f>
        <v>759</v>
      </c>
      <c r="U101" s="73">
        <v>368</v>
      </c>
      <c r="V101" s="73">
        <v>3</v>
      </c>
      <c r="W101" s="73">
        <v>15</v>
      </c>
      <c r="X101" s="73">
        <f t="shared" ref="X101:X102" si="47">SUM(T101:V101)</f>
        <v>1130</v>
      </c>
    </row>
    <row r="102" spans="2:24" hidden="1" x14ac:dyDescent="0.15">
      <c r="B102" s="58"/>
      <c r="C102" s="58"/>
      <c r="D102" s="68"/>
      <c r="E102" s="68"/>
      <c r="F102" s="69"/>
      <c r="G102" s="69"/>
      <c r="H102" s="69"/>
      <c r="I102" s="69"/>
      <c r="J102" s="69"/>
      <c r="K102" s="69"/>
      <c r="L102" s="69"/>
      <c r="N102" s="70"/>
      <c r="O102" s="71"/>
      <c r="P102" s="70"/>
      <c r="Q102" s="77" t="s">
        <v>205</v>
      </c>
      <c r="R102" s="73">
        <v>23825</v>
      </c>
      <c r="S102" s="73">
        <v>0</v>
      </c>
      <c r="T102" s="73">
        <f>SUM(R102:S102)</f>
        <v>23825</v>
      </c>
      <c r="U102" s="73">
        <v>35440</v>
      </c>
      <c r="V102" s="73">
        <v>271</v>
      </c>
      <c r="W102" s="73">
        <v>353</v>
      </c>
      <c r="X102" s="73">
        <f t="shared" si="47"/>
        <v>59536</v>
      </c>
    </row>
    <row r="103" spans="2:24" x14ac:dyDescent="0.15">
      <c r="B103" s="58"/>
      <c r="C103" s="58"/>
      <c r="D103" s="68"/>
      <c r="E103" s="68"/>
      <c r="F103" s="69"/>
      <c r="G103" s="69"/>
      <c r="H103" s="69"/>
      <c r="I103" s="69"/>
      <c r="J103" s="69"/>
      <c r="K103" s="69"/>
      <c r="L103" s="69"/>
      <c r="P103" s="59"/>
      <c r="Q103" s="59"/>
      <c r="R103" s="5"/>
      <c r="S103" s="5"/>
      <c r="T103" s="5"/>
      <c r="U103" s="5"/>
    </row>
  </sheetData>
  <mergeCells count="183">
    <mergeCell ref="C95:C97"/>
    <mergeCell ref="D95:E95"/>
    <mergeCell ref="N95:Q95"/>
    <mergeCell ref="D96:E96"/>
    <mergeCell ref="D97:E97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O74:Q74"/>
    <mergeCell ref="O75:Q75"/>
    <mergeCell ref="O76:Q76"/>
    <mergeCell ref="C77:C89"/>
    <mergeCell ref="D77:D79"/>
    <mergeCell ref="N77:N90"/>
    <mergeCell ref="O77:O80"/>
    <mergeCell ref="P77:Q77"/>
    <mergeCell ref="P78:Q78"/>
    <mergeCell ref="P79:Q79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C63:C76"/>
    <mergeCell ref="D63:D65"/>
    <mergeCell ref="P63:Q63"/>
    <mergeCell ref="O64:O65"/>
    <mergeCell ref="P64:Q64"/>
    <mergeCell ref="P65:Q65"/>
    <mergeCell ref="D66:D69"/>
    <mergeCell ref="O66:O68"/>
    <mergeCell ref="P66:Q66"/>
    <mergeCell ref="P67:Q67"/>
    <mergeCell ref="O58:O60"/>
    <mergeCell ref="P58:Q58"/>
    <mergeCell ref="D59:D61"/>
    <mergeCell ref="P59:Q59"/>
    <mergeCell ref="P60:Q60"/>
    <mergeCell ref="O61:O63"/>
    <mergeCell ref="P61:Q61"/>
    <mergeCell ref="D62:E62"/>
    <mergeCell ref="P62:Q6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D48:E48"/>
    <mergeCell ref="C49:C52"/>
    <mergeCell ref="D49:E49"/>
    <mergeCell ref="D50:E50"/>
    <mergeCell ref="O50:O52"/>
    <mergeCell ref="P50:Q50"/>
    <mergeCell ref="D51:E51"/>
    <mergeCell ref="P51:Q51"/>
    <mergeCell ref="D52:E52"/>
    <mergeCell ref="P52:Q52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P38:Q38"/>
    <mergeCell ref="D39:E39"/>
    <mergeCell ref="P39:Q39"/>
    <mergeCell ref="C40:E40"/>
    <mergeCell ref="P40:Q40"/>
    <mergeCell ref="B41:B98"/>
    <mergeCell ref="C41:C44"/>
    <mergeCell ref="D41:E41"/>
    <mergeCell ref="P41:Q41"/>
    <mergeCell ref="D42:D44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D25:E25"/>
    <mergeCell ref="D26:E26"/>
    <mergeCell ref="D27:E27"/>
    <mergeCell ref="O27:O36"/>
    <mergeCell ref="P27:Q27"/>
    <mergeCell ref="C28:C30"/>
    <mergeCell ref="D28:E28"/>
    <mergeCell ref="P28:Q28"/>
    <mergeCell ref="D29:E29"/>
    <mergeCell ref="P29:P32"/>
    <mergeCell ref="B20:B40"/>
    <mergeCell ref="C20:C23"/>
    <mergeCell ref="D20:D22"/>
    <mergeCell ref="P20:Q20"/>
    <mergeCell ref="O21:O26"/>
    <mergeCell ref="P21:Q21"/>
    <mergeCell ref="P22:Q22"/>
    <mergeCell ref="D23:E23"/>
    <mergeCell ref="P23:P26"/>
    <mergeCell ref="C24:C27"/>
    <mergeCell ref="O16:Q16"/>
    <mergeCell ref="D17:E17"/>
    <mergeCell ref="N17:N42"/>
    <mergeCell ref="O17:Q17"/>
    <mergeCell ref="D18:E18"/>
    <mergeCell ref="O18:O20"/>
    <mergeCell ref="P18:Q18"/>
    <mergeCell ref="C19:E19"/>
    <mergeCell ref="P19:Q19"/>
    <mergeCell ref="D24:E24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</mergeCells>
  <phoneticPr fontId="2"/>
  <printOptions horizontalCentered="1"/>
  <pageMargins left="0" right="0" top="0.19685039370078741" bottom="0.19685039370078741" header="0" footer="0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令和3年4月末</vt:lpstr>
      <vt:lpstr>令和3年5月末</vt:lpstr>
      <vt:lpstr>令和3年6月末</vt:lpstr>
      <vt:lpstr>令和3年7月末</vt:lpstr>
      <vt:lpstr>令和3年8月末</vt:lpstr>
      <vt:lpstr>令和3年9月末</vt:lpstr>
      <vt:lpstr>令和3年10月末</vt:lpstr>
      <vt:lpstr>令和3年11月末</vt:lpstr>
      <vt:lpstr>令和3年12月末</vt:lpstr>
      <vt:lpstr>令和4年1月末</vt:lpstr>
      <vt:lpstr>令和4年2月末</vt:lpstr>
      <vt:lpstr>令和4年3月末</vt:lpstr>
      <vt:lpstr>令和3年10月末!Print_Area</vt:lpstr>
      <vt:lpstr>令和3年11月末!Print_Area</vt:lpstr>
      <vt:lpstr>令和3年12月末!Print_Area</vt:lpstr>
      <vt:lpstr>令和3年4月末!Print_Area</vt:lpstr>
      <vt:lpstr>令和3年5月末!Print_Area</vt:lpstr>
      <vt:lpstr>令和3年6月末!Print_Area</vt:lpstr>
      <vt:lpstr>令和3年7月末!Print_Area</vt:lpstr>
      <vt:lpstr>令和3年8月末!Print_Area</vt:lpstr>
      <vt:lpstr>令和3年9月末!Print_Area</vt:lpstr>
      <vt:lpstr>令和4年1月末!Print_Area</vt:lpstr>
      <vt:lpstr>令和4年2月末!Print_Area</vt:lpstr>
      <vt:lpstr>令和4年3月末!Print_Area</vt:lpstr>
    </vt:vector>
  </TitlesOfParts>
  <Company>軽自動車検査協会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軽自動車検査協会</cp:lastModifiedBy>
  <cp:lastPrinted>2023-03-29T07:40:55Z</cp:lastPrinted>
  <dcterms:created xsi:type="dcterms:W3CDTF">2021-05-11T02:57:36Z</dcterms:created>
  <dcterms:modified xsi:type="dcterms:W3CDTF">2023-03-29T07:41:13Z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